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110" yWindow="-110" windowWidth="19430" windowHeight="10430"/>
  </bookViews>
  <sheets>
    <sheet name="PB sau HĐND T" sheetId="1" r:id="rId1"/>
  </sheets>
  <definedNames>
    <definedName name="_xlnm.Print_Titles" localSheetId="0">'PB sau HĐND T'!$4:$7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5" i="1" l="1"/>
  <c r="Y47" i="1"/>
  <c r="X49" i="1"/>
  <c r="X54" i="1"/>
  <c r="O57" i="1"/>
  <c r="O35" i="1" s="1"/>
  <c r="P57" i="1"/>
  <c r="P35" i="1" s="1"/>
  <c r="R57" i="1"/>
  <c r="R35" i="1" s="1"/>
  <c r="S57" i="1"/>
  <c r="S35" i="1" s="1"/>
  <c r="T57" i="1"/>
  <c r="U57" i="1"/>
  <c r="U35" i="1" s="1"/>
  <c r="V57" i="1"/>
  <c r="V35" i="1" s="1"/>
  <c r="Q57" i="1"/>
  <c r="Q35" i="1" s="1"/>
  <c r="X34" i="1"/>
  <c r="Y34" i="1" s="1"/>
  <c r="T21" i="1" l="1"/>
  <c r="N29" i="1"/>
  <c r="N28" i="1"/>
  <c r="N27" i="1"/>
  <c r="N26" i="1"/>
  <c r="N25" i="1"/>
  <c r="N24" i="1"/>
  <c r="N23" i="1"/>
  <c r="N22" i="1"/>
  <c r="O31" i="1" l="1"/>
  <c r="P31" i="1"/>
  <c r="Q31" i="1"/>
  <c r="R31" i="1"/>
  <c r="S31" i="1"/>
  <c r="T31" i="1"/>
  <c r="U31" i="1"/>
  <c r="V31" i="1"/>
  <c r="N31" i="1"/>
  <c r="X40" i="1"/>
  <c r="Y40" i="1" s="1"/>
  <c r="X41" i="1" l="1"/>
  <c r="Y41" i="1" s="1"/>
  <c r="X39" i="1"/>
  <c r="Y39" i="1" s="1"/>
  <c r="X45" i="1"/>
  <c r="Y45" i="1" s="1"/>
  <c r="X46" i="1"/>
  <c r="Y46" i="1" s="1"/>
  <c r="X38" i="1"/>
  <c r="Y38" i="1" s="1"/>
  <c r="Y54" i="1"/>
  <c r="X48" i="1"/>
  <c r="Y48" i="1" s="1"/>
  <c r="X55" i="1"/>
  <c r="Y55" i="1" s="1"/>
  <c r="X56" i="1"/>
  <c r="Y56" i="1" s="1"/>
  <c r="X58" i="1"/>
  <c r="Y58" i="1" s="1"/>
  <c r="X59" i="1"/>
  <c r="Y59" i="1" s="1"/>
  <c r="X60" i="1"/>
  <c r="Y60" i="1" s="1"/>
  <c r="X61" i="1"/>
  <c r="Y61" i="1" s="1"/>
  <c r="X57" i="1" l="1"/>
  <c r="Y57" i="1" s="1"/>
  <c r="X35" i="1"/>
  <c r="Y35" i="1" s="1"/>
  <c r="S10" i="1" l="1"/>
  <c r="S62" i="1" l="1"/>
  <c r="S2" i="1" s="1"/>
  <c r="O10" i="1"/>
  <c r="P10" i="1"/>
  <c r="P62" i="1" s="1"/>
  <c r="P2" i="1" s="1"/>
  <c r="Q10" i="1"/>
  <c r="R10" i="1"/>
  <c r="R62" i="1" s="1"/>
  <c r="R2" i="1" s="1"/>
  <c r="T10" i="1"/>
  <c r="T62" i="1" s="1"/>
  <c r="T2" i="1" s="1"/>
  <c r="U10" i="1"/>
  <c r="U62" i="1" s="1"/>
  <c r="U2" i="1" s="1"/>
  <c r="V10" i="1"/>
  <c r="W10" i="1"/>
  <c r="O62" i="1"/>
  <c r="O2" i="1" s="1"/>
  <c r="M9" i="1"/>
  <c r="M62" i="1"/>
  <c r="L9" i="1"/>
  <c r="L62" i="1"/>
  <c r="K9" i="1"/>
  <c r="K62" i="1"/>
  <c r="J9" i="1"/>
  <c r="J62" i="1"/>
  <c r="W31" i="1"/>
  <c r="X33" i="1"/>
  <c r="Y33" i="1" s="1"/>
  <c r="X32" i="1"/>
  <c r="Y32" i="1" s="1"/>
  <c r="X30" i="1"/>
  <c r="Y30" i="1" s="1"/>
  <c r="X21" i="1"/>
  <c r="Y21" i="1" s="1"/>
  <c r="X20" i="1"/>
  <c r="Y20" i="1" s="1"/>
  <c r="X19" i="1"/>
  <c r="Y19" i="1" s="1"/>
  <c r="X18" i="1"/>
  <c r="Y18" i="1" s="1"/>
  <c r="X17" i="1"/>
  <c r="Y17" i="1" s="1"/>
  <c r="X16" i="1"/>
  <c r="Y16" i="1" s="1"/>
  <c r="X15" i="1"/>
  <c r="Y15" i="1" s="1"/>
  <c r="X14" i="1"/>
  <c r="Y14" i="1" s="1"/>
  <c r="X13" i="1"/>
  <c r="Y13" i="1" s="1"/>
  <c r="X12" i="1"/>
  <c r="Y12" i="1" s="1"/>
  <c r="X11" i="1"/>
  <c r="Y11" i="1" s="1"/>
  <c r="N10" i="1"/>
  <c r="N62" i="1" s="1"/>
  <c r="G10" i="1"/>
  <c r="F10" i="1"/>
  <c r="D10" i="1"/>
  <c r="N9" i="1"/>
  <c r="N2" i="1" l="1"/>
  <c r="Q62" i="1"/>
  <c r="Q2" i="1" s="1"/>
  <c r="W62" i="1"/>
  <c r="W2" i="1" s="1"/>
  <c r="V62" i="1"/>
  <c r="V2" i="1" s="1"/>
  <c r="S63" i="1"/>
  <c r="T63" i="1"/>
  <c r="O63" i="1"/>
  <c r="J63" i="1"/>
  <c r="P63" i="1"/>
  <c r="L63" i="1"/>
  <c r="N63" i="1"/>
  <c r="U63" i="1"/>
  <c r="K63" i="1"/>
  <c r="M63" i="1"/>
  <c r="X31" i="1"/>
  <c r="Y31" i="1" s="1"/>
  <c r="R63" i="1"/>
  <c r="X10" i="1"/>
  <c r="Y10" i="1" s="1"/>
  <c r="V63" i="1" l="1"/>
  <c r="W63" i="1"/>
  <c r="Q63" i="1"/>
  <c r="X62" i="1"/>
  <c r="Y62" i="1" s="1"/>
  <c r="X63" i="1" l="1"/>
  <c r="Y63" i="1" s="1"/>
</calcChain>
</file>

<file path=xl/sharedStrings.xml><?xml version="1.0" encoding="utf-8"?>
<sst xmlns="http://schemas.openxmlformats.org/spreadsheetml/2006/main" count="114" uniqueCount="100">
  <si>
    <t>BẢNG TỔNG HỢP BỐ TRÍ KẾ HOẠCH VỐN ĐẦU TƯ XDCB NĂM 2023</t>
  </si>
  <si>
    <t>Đơn vị tính: Triệu đồng</t>
  </si>
  <si>
    <t>STT</t>
  </si>
  <si>
    <t>Tên dự án, công trình</t>
  </si>
  <si>
    <t>Chủ đầu tư</t>
  </si>
  <si>
    <t>Tổng mức đầu tư được duyệt</t>
  </si>
  <si>
    <t>Đã thanh toán lũy
 kế từ khởi công</t>
  </si>
  <si>
    <t>KH vốn năm 2023</t>
  </si>
  <si>
    <t>Ghi 
chú</t>
  </si>
  <si>
    <t>Tổng số</t>
  </si>
  <si>
    <t>Chia theo nguồn</t>
  </si>
  <si>
    <t>Tổng 
số</t>
  </si>
  <si>
    <t>NSTW</t>
  </si>
  <si>
    <t>Tỉnh</t>
  </si>
  <si>
    <t>Huyện</t>
  </si>
  <si>
    <t>Xã</t>
  </si>
  <si>
    <t>NS tập trung địa 
phương</t>
  </si>
  <si>
    <t>Thu tiền sử dụng đất 
 tỉnh bổ sung</t>
  </si>
  <si>
    <t>Khai thác quỹ đất</t>
  </si>
  <si>
    <t>Sự nghiệp giáo dục</t>
  </si>
  <si>
    <t>Sự nghiệp kinh tế</t>
  </si>
  <si>
    <t>TỔNG CỘNG</t>
  </si>
  <si>
    <t>I</t>
  </si>
  <si>
    <t>DỰ ÁN ĐẦU TƯ MỚI</t>
  </si>
  <si>
    <t>Trạm bơm Sông Tum 3 (tại vị trí Đập Thổ Cây Su, thôn 4)</t>
  </si>
  <si>
    <t>Mở rộng tuyến đường Trung tâm xã Tiên Ngọc (giai đoạn 3)</t>
  </si>
  <si>
    <t>UBND xã Tiên Ngọc</t>
  </si>
  <si>
    <t>Xây dựng Trường bắn cho lực lượng vũ trang huyện (giai đoạn 2)</t>
  </si>
  <si>
    <t>BCH QS huyện</t>
  </si>
  <si>
    <t>Trường TH Mính Viên</t>
  </si>
  <si>
    <t>Nhà văn hoá thôn Phường Thuốc</t>
  </si>
  <si>
    <t>UBND xã Tiên Phong</t>
  </si>
  <si>
    <t>Hệ thống truyền thanh IP theo Nghị quyết HĐND huyện</t>
  </si>
  <si>
    <t>TT VHTT&amp;
TTTH huyện</t>
  </si>
  <si>
    <t>San lấp mặt bằng xây dựng Trụ sở Công an huyện và khu tái định cư</t>
  </si>
  <si>
    <t>BQL DA QĐ ĐT</t>
  </si>
  <si>
    <t>UBND xã Tiên Châu</t>
  </si>
  <si>
    <t>Lò giết mổ tập trung</t>
  </si>
  <si>
    <t>UBND TT Tiên Kỳ</t>
  </si>
  <si>
    <t>Trung tâm giám sát điều
 hành thông minh (IOC)</t>
  </si>
  <si>
    <t>VP HĐND&amp;UBND huyện</t>
  </si>
  <si>
    <t>II</t>
  </si>
  <si>
    <t>THU HỒI TẠM ỨNG</t>
  </si>
  <si>
    <t>III</t>
  </si>
  <si>
    <t>IV</t>
  </si>
  <si>
    <t>Đối ứng, trả  nợ Đề án Kiên cố hóa hệ thống đường huyện (ĐH) và giao thông nông thôn (GTNT)</t>
  </si>
  <si>
    <t>Trả nợ, đối ứng Chương trình NTM</t>
  </si>
  <si>
    <t>V</t>
  </si>
  <si>
    <t xml:space="preserve">BỒI THƯỜNG, GPMB </t>
  </si>
  <si>
    <t xml:space="preserve">Tỉnh bổ sung từ nguồn XDCB tập trung trong nước </t>
  </si>
  <si>
    <t>Nguồn TW BSMT</t>
  </si>
  <si>
    <t>Kế hoạch vốn dự kiến phân bổ</t>
  </si>
  <si>
    <t>Kế hoạch vốn còn lại chờ danh mục</t>
  </si>
  <si>
    <t>Ban Quản lý
 DA-QĐ-ĐT</t>
  </si>
  <si>
    <t>Các Chủ ĐT 
liên quan</t>
  </si>
  <si>
    <t>Hệ thống thoát nước khu trung tâm
 xã Tiên Châu</t>
  </si>
  <si>
    <t>Nguồn tiết kiệm chi, tăng thu tỉnh bổ sung</t>
  </si>
  <si>
    <t>Thông báo số 338-TB/TU ngày 05/6/2018, Thông báo 186-TB/TU ngày 16/6/2021 của Tỉnh ủy về kết luận của Thường trực Tỉnh ủy tại buổi làm việc với lãnh đạo huyện Tiên Phước</t>
  </si>
  <si>
    <t>Quy định cơ chế, chính sách hỗ trợ sắp xếp, ổn định dân cư miền núi Quảng Nam, giai đoạn 2021 - 2025</t>
  </si>
  <si>
    <t>Chương trình mục tiêu Quốc gia phát triển kinh tế - xã hội vùng đồng bào dân tộc thiểu số và miền núi giai đoạn 2021 - 2030</t>
  </si>
  <si>
    <t>Chương trình mục tiêu Quốc gia xây dựng nông thôn mới</t>
  </si>
  <si>
    <t>Các dự án tỉnh bổ sung mục tiêu</t>
  </si>
  <si>
    <t>Khu tưởng niệm cuộc đấu tranh Cây Cốc tại xã Tiên Thọ</t>
  </si>
  <si>
    <t>Tôn tạo Khu di tích lịch sử  Đồng Trại, huyện Tiên Phước (dự án Nâng cấp, tôn tạo Khu di tích lịch sử Vụ thảm sát Đồng Trại)</t>
  </si>
  <si>
    <t>Dự án trồng cây phân tán và trồng rừng tập trung Chương trình trồng 1 tỷ cây xanh theo Chỉ thị số 45/CT-TTg ngày 31/12/2020 của Thủ tướng Chính phủ trên địa bàn huyện Tiên Phước</t>
  </si>
  <si>
    <t xml:space="preserve"> -</t>
  </si>
  <si>
    <t>VI</t>
  </si>
  <si>
    <t xml:space="preserve"> - Trong đó:
+ Nhà văn hóa, khu thể thao đa năng</t>
  </si>
  <si>
    <t>VỐN NS HUYỆN TRẢ NỢ, ĐỐI ỨNG CHO CÁC CHƯƠNG TRÌNH MTQG, NGHỊ QUYẾT HĐND CÁC CẤP VÀ ĐỐI ỨNG KHÁC (UBND huyện trình danh mục cho Thường trực  HĐND phân bổ sau)</t>
  </si>
  <si>
    <t>Đường tránh lũ TT Tiên Kỳ và kè chống sạt lở Sông Tiên</t>
  </si>
  <si>
    <t>Sân vận động huyện Tiên Phước</t>
  </si>
  <si>
    <t>Khu tái định cư Sân vận động huyện Tiên Phước</t>
  </si>
  <si>
    <t>Cơ sở giết mổ tập trung huyện Tiên Phước</t>
  </si>
  <si>
    <t>Đường dây trung, hạ thế trạm biến áp sân vận động huyện</t>
  </si>
  <si>
    <t>Sửa chữa cầu ngầm Sông Tiên</t>
  </si>
  <si>
    <t>Khu TĐC và chuyển đổi ngành nghề kè Sông Tiên</t>
  </si>
  <si>
    <t>Cải tạo, nâng cấp đường nội thị Tiên Phước</t>
  </si>
  <si>
    <t>KH vốn đã bố trí</t>
  </si>
  <si>
    <t>BQL DA-QĐ-ĐT</t>
  </si>
  <si>
    <t>Phòng TN&amp;MT</t>
  </si>
  <si>
    <t>VỐN NS TỈNH, TW BSMT CHO CÁC CHƯƠNG TRÌNH MTQG, NGHỊ QUYẾT VÀ CÁC DỰ ÁN</t>
  </si>
  <si>
    <t>Quy định cơ chế, chính sách hỗ trợ phát triển kinh tế tập thể, hợp tác xã tỉnh Quảng Nam giai đoạn 2021 - 2025</t>
  </si>
  <si>
    <t>Trả nợ, đối ứng Chương trình thuỷ lợi nhỏ theo Nghị quyết số 03/2021/NQ-HĐND của HĐND tỉnh; Nhà làm việc Công an, Hệ thống truyền thanh IP theo Nghị quyết HĐND huyện</t>
  </si>
  <si>
    <t>Phòng NN&amp;PTNT</t>
  </si>
  <si>
    <t>Chương trình phát triển kết cấu hạ tầng gắn với phát triển vùng nhiên liệu</t>
  </si>
  <si>
    <t xml:space="preserve"> - Đường vào khu sản xuất Tiên Châu</t>
  </si>
  <si>
    <t xml:space="preserve">Nghị quyết về chính sách khuyến khích phát triển hợp tác, liên kết trong sản xuất và tiêu thụ sản phẩm nông nghiệp trên địa bàn </t>
  </si>
  <si>
    <t>Nghị quyết về quy định chính sách hỗ trợ thủy lợi nhỏ, thủy lợi nội đồng và tưới tiên tiến tiết kiệm nước giai đoạn 2021 - 2025</t>
  </si>
  <si>
    <t xml:space="preserve"> - Kiên cố hóa kênh mương</t>
  </si>
  <si>
    <t xml:space="preserve"> - Thủy lợi nhỏ</t>
  </si>
  <si>
    <t xml:space="preserve"> - Tưới tiên tiến, tiết kiệm</t>
  </si>
  <si>
    <t>Nghị quyết về quy định mức hỗ trợ xây dựng chòi/phòng trú bão, lũ, lụt trên địa bàn tỉnh giai đoạn 2021 - 2025</t>
  </si>
  <si>
    <t>Nghị quyết về xây dựng trụ sở Công an xã, thị trấn thuộc Công an tỉnh Quảng Nam</t>
  </si>
  <si>
    <t>Nghị quyết về hỗ trợ đầu tư hạ tầng kỹ thuật cụm công nghiệp trên địa bàn tỉnh Quảng Nam giai đoạn 2021-2025</t>
  </si>
  <si>
    <t xml:space="preserve"> - Hỗ trợ đầu tư kết cấu hạ tầng kỹ thuật</t>
  </si>
  <si>
    <t>BỐ TRÍ VỐN CHO CÁC CÔNG TRÌNH HOÀN THÀNH, CHUYỂN TIẾP (UBND huyện trình danh mục cho Thường trực  HĐND phân bổ sau)</t>
  </si>
  <si>
    <t>Nhà xưởng - HTX nông nghiệp Phước Hà</t>
  </si>
  <si>
    <t>Nhà kho - HTX dịch vụ nông nghiệp Tiên Mỹ</t>
  </si>
  <si>
    <t>Nhà xưởng - HTX nông nghiệp hữu cơ - trầm hương Như Ý</t>
  </si>
  <si>
    <t>Nhà xưởng - HTX nông nghiệp TM&amp;DV Sông Đong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</si>
</sst>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i/>
      <sz val="12"/>
      <name val="Times New Roman"/>
      <family val="1"/>
    </font>
    <font>
      <sz val="11"/>
      <name val="Times New Roman"/>
      <family val="1"/>
    </font>
    <font>
      <sz val="11"/>
      <name val="Calibri"/>
      <family val="2"/>
      <scheme val="minor"/>
    </font>
    <font>
      <b/>
      <sz val="11"/>
      <name val="Times New Roman"/>
      <family val="1"/>
    </font>
    <font>
      <sz val="10"/>
      <name val="Arial"/>
      <family val="2"/>
    </font>
    <font>
      <sz val="11"/>
      <name val="Times New Roman"/>
      <family val="2"/>
    </font>
    <font>
      <i/>
      <sz val="11"/>
      <name val="Times New Roman"/>
      <family val="1"/>
    </font>
    <font>
      <b/>
      <sz val="12"/>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8" fillId="0" borderId="0"/>
  </cellStyleXfs>
  <cellXfs count="104">
    <xf numFmtId="0" fontId="0" fillId="0" borderId="0" xfId="0"/>
    <xf numFmtId="3" fontId="3" fillId="0" borderId="0" xfId="0" applyNumberFormat="1" applyFont="1"/>
    <xf numFmtId="2" fontId="3" fillId="0" borderId="0" xfId="0" applyNumberFormat="1" applyFont="1"/>
    <xf numFmtId="1" fontId="3" fillId="0" borderId="0" xfId="0" applyNumberFormat="1" applyFont="1" applyBorder="1" applyAlignment="1">
      <alignment horizontal="center" vertical="center"/>
    </xf>
    <xf numFmtId="2" fontId="3" fillId="0" borderId="0" xfId="0" applyNumberFormat="1" applyFont="1" applyBorder="1" applyAlignment="1">
      <alignment horizontal="left" vertical="top"/>
    </xf>
    <xf numFmtId="2" fontId="3" fillId="0" borderId="0" xfId="0" applyNumberFormat="1" applyFont="1" applyBorder="1" applyAlignment="1"/>
    <xf numFmtId="3" fontId="3" fillId="0" borderId="0" xfId="0" applyNumberFormat="1" applyFont="1" applyBorder="1"/>
    <xf numFmtId="2" fontId="3" fillId="0" borderId="0" xfId="0" applyNumberFormat="1" applyFont="1" applyBorder="1"/>
    <xf numFmtId="3" fontId="2" fillId="0" borderId="0" xfId="0" applyNumberFormat="1" applyFont="1"/>
    <xf numFmtId="2" fontId="2" fillId="0" borderId="0" xfId="0" applyNumberFormat="1" applyFont="1"/>
    <xf numFmtId="1" fontId="2" fillId="0" borderId="5" xfId="0" applyNumberFormat="1" applyFont="1" applyBorder="1" applyAlignment="1">
      <alignment horizontal="center" vertical="center"/>
    </xf>
    <xf numFmtId="1" fontId="2" fillId="0" borderId="5" xfId="0" applyNumberFormat="1" applyFont="1" applyBorder="1" applyAlignment="1">
      <alignment horizontal="center" vertical="top"/>
    </xf>
    <xf numFmtId="3" fontId="2" fillId="0" borderId="5"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2" fontId="2" fillId="0" borderId="5" xfId="0" applyNumberFormat="1" applyFont="1" applyBorder="1" applyAlignment="1">
      <alignment horizontal="center" vertical="center"/>
    </xf>
    <xf numFmtId="2" fontId="2" fillId="0" borderId="5" xfId="0" applyNumberFormat="1" applyFont="1" applyBorder="1" applyAlignment="1">
      <alignment horizontal="left" vertical="top"/>
    </xf>
    <xf numFmtId="3" fontId="2" fillId="0" borderId="5" xfId="0" applyNumberFormat="1" applyFont="1" applyBorder="1" applyAlignment="1">
      <alignment horizontal="right"/>
    </xf>
    <xf numFmtId="3" fontId="2" fillId="2" borderId="0" xfId="0" applyNumberFormat="1" applyFont="1" applyFill="1"/>
    <xf numFmtId="2" fontId="2" fillId="2" borderId="0" xfId="0" applyNumberFormat="1" applyFont="1" applyFill="1"/>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3" fontId="5" fillId="0" borderId="5" xfId="0" applyNumberFormat="1" applyFont="1" applyBorder="1" applyAlignment="1">
      <alignment horizontal="right" vertical="center"/>
    </xf>
    <xf numFmtId="3" fontId="3" fillId="0" borderId="5" xfId="0" applyNumberFormat="1" applyFont="1" applyBorder="1" applyAlignment="1">
      <alignment horizontal="right" vertical="center" wrapText="1"/>
    </xf>
    <xf numFmtId="0" fontId="3" fillId="0" borderId="5" xfId="0" applyFont="1" applyBorder="1" applyAlignment="1">
      <alignment horizontal="center" vertical="center"/>
    </xf>
    <xf numFmtId="3" fontId="6" fillId="0" borderId="5" xfId="0" applyNumberFormat="1" applyFont="1" applyBorder="1" applyAlignment="1">
      <alignment horizontal="right" vertical="center"/>
    </xf>
    <xf numFmtId="0" fontId="3" fillId="0" borderId="5" xfId="1"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5" xfId="0" applyNumberFormat="1" applyFont="1" applyFill="1" applyBorder="1" applyAlignment="1">
      <alignment horizontal="right" vertical="center" wrapText="1"/>
    </xf>
    <xf numFmtId="0" fontId="7" fillId="0" borderId="5" xfId="0" applyFont="1" applyBorder="1" applyAlignment="1">
      <alignment horizontal="left" vertical="center" wrapText="1"/>
    </xf>
    <xf numFmtId="3" fontId="7" fillId="0" borderId="5" xfId="0" applyNumberFormat="1" applyFont="1" applyBorder="1" applyAlignment="1">
      <alignment horizontal="right" vertical="center"/>
    </xf>
    <xf numFmtId="3" fontId="2" fillId="2" borderId="0" xfId="0" applyNumberFormat="1" applyFont="1" applyFill="1" applyAlignment="1">
      <alignment vertical="center"/>
    </xf>
    <xf numFmtId="2" fontId="3" fillId="0" borderId="0" xfId="0" applyNumberFormat="1" applyFont="1" applyAlignment="1">
      <alignment vertical="center"/>
    </xf>
    <xf numFmtId="2" fontId="2" fillId="0" borderId="0" xfId="0" applyNumberFormat="1" applyFont="1" applyAlignment="1">
      <alignment vertical="center"/>
    </xf>
    <xf numFmtId="0" fontId="5" fillId="0" borderId="5" xfId="0" applyFont="1" applyBorder="1" applyAlignment="1">
      <alignment horizontal="left" vertical="center" wrapText="1"/>
    </xf>
    <xf numFmtId="2" fontId="3" fillId="0" borderId="0" xfId="0" applyNumberFormat="1" applyFont="1" applyAlignment="1">
      <alignment horizontal="left" vertical="top"/>
    </xf>
    <xf numFmtId="2" fontId="3" fillId="0" borderId="0" xfId="0" applyNumberFormat="1" applyFont="1" applyAlignment="1"/>
    <xf numFmtId="2" fontId="3" fillId="3" borderId="5" xfId="0" applyNumberFormat="1" applyFont="1" applyFill="1" applyBorder="1" applyAlignment="1"/>
    <xf numFmtId="3" fontId="3" fillId="3" borderId="5" xfId="0" applyNumberFormat="1" applyFont="1" applyFill="1" applyBorder="1"/>
    <xf numFmtId="3" fontId="2" fillId="3" borderId="5" xfId="0" applyNumberFormat="1" applyFont="1" applyFill="1" applyBorder="1"/>
    <xf numFmtId="2" fontId="3" fillId="2" borderId="0" xfId="0" applyNumberFormat="1" applyFont="1" applyFill="1" applyAlignment="1">
      <alignment vertical="center"/>
    </xf>
    <xf numFmtId="0" fontId="5" fillId="0" borderId="5" xfId="2" applyFont="1" applyBorder="1" applyAlignment="1">
      <alignment horizontal="justify" vertical="center" wrapText="1"/>
    </xf>
    <xf numFmtId="49" fontId="5" fillId="0" borderId="5" xfId="3" applyNumberFormat="1" applyFont="1" applyBorder="1" applyAlignment="1">
      <alignment horizontal="justify" vertical="center" wrapText="1"/>
    </xf>
    <xf numFmtId="0" fontId="9" fillId="0" borderId="5" xfId="0" applyFont="1" applyBorder="1" applyAlignment="1">
      <alignment horizontal="justify" vertical="center" wrapText="1"/>
    </xf>
    <xf numFmtId="0" fontId="5" fillId="0" borderId="5" xfId="0" applyFont="1" applyBorder="1" applyAlignment="1">
      <alignment vertical="center" wrapText="1"/>
    </xf>
    <xf numFmtId="0" fontId="5" fillId="0" borderId="5" xfId="0" applyFont="1" applyBorder="1" applyAlignment="1">
      <alignment vertical="center"/>
    </xf>
    <xf numFmtId="3" fontId="3" fillId="0" borderId="0" xfId="0" applyNumberFormat="1" applyFont="1" applyAlignment="1">
      <alignment vertical="center"/>
    </xf>
    <xf numFmtId="3" fontId="2" fillId="0" borderId="0" xfId="0" applyNumberFormat="1" applyFont="1" applyAlignment="1">
      <alignment vertical="center"/>
    </xf>
    <xf numFmtId="3" fontId="3" fillId="3" borderId="0" xfId="0" applyNumberFormat="1" applyFont="1" applyFill="1" applyBorder="1"/>
    <xf numFmtId="0" fontId="10" fillId="0" borderId="5" xfId="0" applyFont="1" applyBorder="1" applyAlignment="1">
      <alignment horizontal="left" vertical="center" wrapText="1"/>
    </xf>
    <xf numFmtId="1" fontId="3" fillId="3" borderId="0" xfId="0" applyNumberFormat="1" applyFont="1" applyFill="1" applyBorder="1"/>
    <xf numFmtId="1" fontId="3" fillId="0" borderId="5" xfId="0" applyNumberFormat="1" applyFont="1" applyBorder="1"/>
    <xf numFmtId="1" fontId="2" fillId="3" borderId="5" xfId="0" applyNumberFormat="1" applyFont="1" applyFill="1" applyBorder="1"/>
    <xf numFmtId="1" fontId="3" fillId="3" borderId="5" xfId="0" applyNumberFormat="1" applyFont="1" applyFill="1" applyBorder="1"/>
    <xf numFmtId="1" fontId="3" fillId="0" borderId="0" xfId="0" applyNumberFormat="1" applyFont="1"/>
    <xf numFmtId="3" fontId="2" fillId="0" borderId="5" xfId="0" applyNumberFormat="1" applyFont="1" applyBorder="1" applyAlignment="1">
      <alignment horizontal="center"/>
    </xf>
    <xf numFmtId="3" fontId="3" fillId="2" borderId="0" xfId="0" applyNumberFormat="1" applyFont="1" applyFill="1" applyAlignment="1">
      <alignment vertical="center"/>
    </xf>
    <xf numFmtId="3" fontId="3" fillId="2" borderId="0" xfId="0" applyNumberFormat="1" applyFont="1" applyFill="1"/>
    <xf numFmtId="1" fontId="2" fillId="2" borderId="5" xfId="0" applyNumberFormat="1" applyFont="1" applyFill="1" applyBorder="1" applyAlignment="1">
      <alignment horizontal="center" vertical="center"/>
    </xf>
    <xf numFmtId="2" fontId="2" fillId="2" borderId="5" xfId="0" applyNumberFormat="1" applyFont="1" applyFill="1" applyBorder="1" applyAlignment="1">
      <alignment horizontal="left" vertical="top"/>
    </xf>
    <xf numFmtId="2" fontId="2" fillId="2" borderId="5" xfId="0" applyNumberFormat="1" applyFont="1" applyFill="1" applyBorder="1" applyAlignment="1"/>
    <xf numFmtId="3" fontId="2" fillId="2" borderId="5" xfId="0" applyNumberFormat="1" applyFont="1" applyFill="1" applyBorder="1"/>
    <xf numFmtId="1" fontId="2" fillId="2" borderId="5" xfId="0" applyNumberFormat="1" applyFont="1" applyFill="1" applyBorder="1"/>
    <xf numFmtId="1" fontId="3" fillId="0" borderId="5" xfId="0" applyNumberFormat="1" applyFont="1" applyBorder="1" applyAlignment="1">
      <alignment horizontal="center" vertical="center"/>
    </xf>
    <xf numFmtId="3" fontId="3" fillId="0" borderId="5" xfId="0" applyNumberFormat="1" applyFont="1" applyBorder="1"/>
    <xf numFmtId="3" fontId="3" fillId="0" borderId="5" xfId="0" applyNumberFormat="1" applyFont="1" applyBorder="1" applyAlignment="1">
      <alignment vertical="center"/>
    </xf>
    <xf numFmtId="1" fontId="3" fillId="0" borderId="5" xfId="0" applyNumberFormat="1" applyFont="1" applyBorder="1" applyAlignment="1">
      <alignment vertical="center"/>
    </xf>
    <xf numFmtId="2" fontId="3" fillId="0" borderId="5" xfId="0" applyNumberFormat="1" applyFont="1" applyBorder="1" applyAlignment="1"/>
    <xf numFmtId="3" fontId="2" fillId="0" borderId="5" xfId="0" applyNumberFormat="1" applyFont="1" applyBorder="1"/>
    <xf numFmtId="0" fontId="3" fillId="0" borderId="5" xfId="0" applyFont="1" applyFill="1" applyBorder="1" applyAlignment="1">
      <alignment horizontal="left" vertical="center" wrapText="1"/>
    </xf>
    <xf numFmtId="3" fontId="3" fillId="0" borderId="5" xfId="0" applyNumberFormat="1" applyFont="1" applyBorder="1" applyAlignment="1">
      <alignment horizontal="right" vertical="center"/>
    </xf>
    <xf numFmtId="2" fontId="3" fillId="0" borderId="5" xfId="0" applyNumberFormat="1" applyFont="1" applyBorder="1" applyAlignment="1">
      <alignment vertical="center"/>
    </xf>
    <xf numFmtId="3" fontId="2" fillId="0" borderId="5" xfId="0" applyNumberFormat="1" applyFont="1" applyBorder="1" applyAlignment="1">
      <alignment vertical="center"/>
    </xf>
    <xf numFmtId="2" fontId="2" fillId="0" borderId="5" xfId="0" applyNumberFormat="1" applyFont="1" applyBorder="1" applyAlignment="1">
      <alignment vertical="center"/>
    </xf>
    <xf numFmtId="1" fontId="2" fillId="0" borderId="5" xfId="0" applyNumberFormat="1" applyFont="1" applyBorder="1" applyAlignment="1">
      <alignment vertical="center"/>
    </xf>
    <xf numFmtId="3" fontId="3" fillId="0" borderId="5" xfId="0" applyNumberFormat="1" applyFont="1" applyBorder="1" applyAlignment="1">
      <alignment horizontal="center" vertical="center"/>
    </xf>
    <xf numFmtId="2" fontId="2" fillId="2" borderId="5" xfId="0" applyNumberFormat="1" applyFont="1" applyFill="1" applyBorder="1" applyAlignment="1">
      <alignment horizontal="left" vertical="center"/>
    </xf>
    <xf numFmtId="2" fontId="3" fillId="2" borderId="5" xfId="0" applyNumberFormat="1" applyFont="1" applyFill="1" applyBorder="1" applyAlignment="1">
      <alignment horizontal="center" vertical="center" wrapText="1"/>
    </xf>
    <xf numFmtId="3" fontId="3" fillId="2" borderId="5" xfId="0" applyNumberFormat="1" applyFont="1" applyFill="1" applyBorder="1" applyAlignment="1">
      <alignment vertical="center"/>
    </xf>
    <xf numFmtId="3" fontId="2" fillId="2" borderId="5" xfId="0" applyNumberFormat="1" applyFont="1" applyFill="1" applyBorder="1" applyAlignment="1">
      <alignment vertical="center"/>
    </xf>
    <xf numFmtId="1" fontId="3" fillId="2" borderId="5" xfId="0" applyNumberFormat="1" applyFont="1" applyFill="1" applyBorder="1" applyAlignment="1">
      <alignment vertical="center"/>
    </xf>
    <xf numFmtId="3" fontId="11" fillId="0" borderId="5" xfId="0" applyNumberFormat="1" applyFont="1" applyBorder="1" applyAlignment="1">
      <alignment horizontal="right"/>
    </xf>
    <xf numFmtId="1" fontId="4" fillId="0" borderId="5" xfId="0" applyNumberFormat="1" applyFont="1" applyBorder="1" applyAlignment="1">
      <alignment horizontal="center" vertical="center"/>
    </xf>
    <xf numFmtId="2" fontId="4" fillId="0" borderId="5" xfId="0" applyNumberFormat="1" applyFont="1" applyBorder="1" applyAlignment="1">
      <alignment vertical="center"/>
    </xf>
    <xf numFmtId="3" fontId="4" fillId="0" borderId="5" xfId="0" applyNumberFormat="1" applyFont="1" applyBorder="1" applyAlignment="1">
      <alignment horizontal="center" vertical="center"/>
    </xf>
    <xf numFmtId="3" fontId="10" fillId="0" borderId="5" xfId="0" applyNumberFormat="1" applyFont="1" applyBorder="1" applyAlignment="1">
      <alignment horizontal="right" vertical="center"/>
    </xf>
    <xf numFmtId="1" fontId="4" fillId="0" borderId="5" xfId="0" applyNumberFormat="1" applyFont="1" applyBorder="1" applyAlignment="1">
      <alignment vertical="center"/>
    </xf>
    <xf numFmtId="3" fontId="4" fillId="2" borderId="0" xfId="0" applyNumberFormat="1" applyFont="1" applyFill="1" applyAlignment="1">
      <alignment vertical="center"/>
    </xf>
    <xf numFmtId="3" fontId="4" fillId="0" borderId="0" xfId="0" applyNumberFormat="1" applyFont="1" applyAlignment="1">
      <alignment vertical="center"/>
    </xf>
    <xf numFmtId="2" fontId="4" fillId="0" borderId="0" xfId="0" applyNumberFormat="1" applyFont="1" applyAlignment="1">
      <alignment vertical="center"/>
    </xf>
    <xf numFmtId="2" fontId="2" fillId="3" borderId="3" xfId="0" applyNumberFormat="1" applyFont="1" applyFill="1" applyBorder="1" applyAlignment="1">
      <alignment horizontal="center" vertical="top"/>
    </xf>
    <xf numFmtId="2" fontId="2" fillId="3" borderId="4" xfId="0" applyNumberFormat="1" applyFont="1" applyFill="1" applyBorder="1" applyAlignment="1">
      <alignment horizontal="center" vertical="top"/>
    </xf>
    <xf numFmtId="3" fontId="2" fillId="0" borderId="5" xfId="0" applyNumberFormat="1" applyFont="1" applyBorder="1" applyAlignment="1">
      <alignment horizontal="center" vertical="center" wrapText="1"/>
    </xf>
    <xf numFmtId="3" fontId="2" fillId="0" borderId="5" xfId="0" applyNumberFormat="1" applyFont="1" applyBorder="1" applyAlignment="1">
      <alignment horizontal="center" vertical="center"/>
    </xf>
    <xf numFmtId="3" fontId="2" fillId="0" borderId="5" xfId="0" applyNumberFormat="1" applyFont="1" applyBorder="1" applyAlignment="1">
      <alignment horizontal="center"/>
    </xf>
    <xf numFmtId="1" fontId="2" fillId="0" borderId="1" xfId="0" applyNumberFormat="1" applyFont="1" applyBorder="1" applyAlignment="1">
      <alignment horizontal="center" vertical="center"/>
    </xf>
    <xf numFmtId="1" fontId="2" fillId="0" borderId="0" xfId="0" applyNumberFormat="1" applyFont="1" applyBorder="1" applyAlignment="1">
      <alignment horizontal="center" vertical="center"/>
    </xf>
    <xf numFmtId="3" fontId="4" fillId="0" borderId="2" xfId="0" applyNumberFormat="1" applyFont="1" applyBorder="1" applyAlignment="1">
      <alignment horizontal="center"/>
    </xf>
    <xf numFmtId="1" fontId="2" fillId="0" borderId="5" xfId="0" applyNumberFormat="1" applyFont="1" applyBorder="1" applyAlignment="1">
      <alignment horizontal="center" vertical="center"/>
    </xf>
    <xf numFmtId="2" fontId="2" fillId="0" borderId="5" xfId="0" applyNumberFormat="1" applyFont="1" applyBorder="1" applyAlignment="1">
      <alignment horizontal="center" vertical="center"/>
    </xf>
    <xf numFmtId="3" fontId="2" fillId="0" borderId="5" xfId="0" applyNumberFormat="1" applyFont="1" applyBorder="1" applyAlignment="1">
      <alignment horizontal="center" wrapText="1"/>
    </xf>
    <xf numFmtId="1" fontId="2" fillId="0" borderId="5" xfId="0" applyNumberFormat="1" applyFont="1" applyBorder="1" applyAlignment="1">
      <alignment horizontal="center" vertical="center" wrapText="1"/>
    </xf>
    <xf numFmtId="0" fontId="10" fillId="0" borderId="5" xfId="2" applyFont="1" applyBorder="1" applyAlignment="1">
      <alignment horizontal="justify" vertical="center" wrapText="1"/>
    </xf>
    <xf numFmtId="3" fontId="4" fillId="0" borderId="5" xfId="0" applyNumberFormat="1" applyFont="1" applyBorder="1" applyAlignment="1">
      <alignment vertical="center"/>
    </xf>
    <xf numFmtId="3" fontId="4" fillId="2" borderId="0" xfId="0" applyNumberFormat="1" applyFont="1" applyFill="1"/>
  </cellXfs>
  <cellStyles count="4">
    <cellStyle name="Normal" xfId="0" builtinId="0"/>
    <cellStyle name="Normal 10" xfId="2"/>
    <cellStyle name="Normal 13" xfId="3"/>
    <cellStyle name="Normal 8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zoomScale="50" zoomScaleNormal="50" workbookViewId="0">
      <pane xSplit="3" ySplit="9" topLeftCell="D52" activePane="bottomRight" state="frozen"/>
      <selection pane="topRight" activeCell="D1" sqref="D1"/>
      <selection pane="bottomLeft" activeCell="A10" sqref="A10"/>
      <selection pane="bottomRight" activeCell="P53" sqref="P53"/>
    </sheetView>
  </sheetViews>
  <sheetFormatPr defaultColWidth="9.1796875" defaultRowHeight="15.5" x14ac:dyDescent="0.35"/>
  <cols>
    <col min="1" max="1" width="4.1796875" style="3" customWidth="1"/>
    <col min="2" max="2" width="33.26953125" style="34" customWidth="1"/>
    <col min="3" max="3" width="20.1796875" style="35" customWidth="1"/>
    <col min="4" max="4" width="8.81640625" style="1" bestFit="1" customWidth="1"/>
    <col min="5" max="5" width="8.1796875" style="1" bestFit="1" customWidth="1"/>
    <col min="6" max="7" width="8.7265625" style="1" customWidth="1"/>
    <col min="8" max="8" width="7.26953125" style="1" customWidth="1"/>
    <col min="9" max="9" width="11" style="1" customWidth="1"/>
    <col min="10" max="10" width="7.7265625" style="1" hidden="1" customWidth="1"/>
    <col min="11" max="11" width="8.54296875" style="1" hidden="1" customWidth="1"/>
    <col min="12" max="12" width="9.81640625" style="1" hidden="1" customWidth="1"/>
    <col min="13" max="13" width="7.54296875" style="1" hidden="1" customWidth="1"/>
    <col min="14" max="14" width="8.81640625" style="1" bestFit="1" customWidth="1"/>
    <col min="15" max="17" width="9.26953125" style="1" bestFit="1" customWidth="1"/>
    <col min="18" max="19" width="9.26953125" style="1" customWidth="1"/>
    <col min="20" max="20" width="9.26953125" style="1" bestFit="1" customWidth="1"/>
    <col min="21" max="21" width="9.1796875" style="1" customWidth="1"/>
    <col min="22" max="22" width="9.26953125" style="1" bestFit="1" customWidth="1"/>
    <col min="23" max="23" width="6.1796875" style="53" customWidth="1"/>
    <col min="24" max="24" width="9.1796875" style="1" hidden="1" customWidth="1"/>
    <col min="25" max="25" width="11.1796875" style="1" hidden="1" customWidth="1"/>
    <col min="26" max="26" width="10.54296875" style="2" bestFit="1" customWidth="1"/>
    <col min="27" max="27" width="11.7265625" style="2" bestFit="1" customWidth="1"/>
    <col min="28" max="28" width="11.453125" style="2" bestFit="1" customWidth="1"/>
    <col min="29" max="29" width="10" style="2" bestFit="1" customWidth="1"/>
    <col min="30" max="16384" width="9.1796875" style="2"/>
  </cols>
  <sheetData>
    <row r="1" spans="1:25" x14ac:dyDescent="0.35">
      <c r="A1" s="94" t="s">
        <v>0</v>
      </c>
      <c r="B1" s="95"/>
      <c r="C1" s="95"/>
      <c r="D1" s="95"/>
      <c r="E1" s="95"/>
      <c r="F1" s="95"/>
      <c r="G1" s="95"/>
      <c r="H1" s="95"/>
      <c r="I1" s="95"/>
      <c r="J1" s="95"/>
      <c r="K1" s="95"/>
      <c r="L1" s="95"/>
      <c r="M1" s="95"/>
      <c r="N1" s="95"/>
      <c r="O1" s="95"/>
      <c r="P1" s="95"/>
      <c r="Q1" s="95"/>
      <c r="R1" s="95"/>
      <c r="S1" s="95"/>
      <c r="T1" s="95"/>
      <c r="U1" s="95"/>
      <c r="V1" s="95"/>
      <c r="W1" s="95"/>
    </row>
    <row r="2" spans="1:25" s="7" customFormat="1" hidden="1" x14ac:dyDescent="0.35">
      <c r="A2" s="3"/>
      <c r="B2" s="4"/>
      <c r="C2" s="5"/>
      <c r="D2" s="6"/>
      <c r="E2" s="6"/>
      <c r="F2" s="6"/>
      <c r="G2" s="6"/>
      <c r="H2" s="6"/>
      <c r="I2" s="6"/>
      <c r="J2" s="6"/>
      <c r="K2" s="6"/>
      <c r="L2" s="6"/>
      <c r="M2" s="6"/>
      <c r="N2" s="47">
        <f>N9-N62</f>
        <v>0</v>
      </c>
      <c r="O2" s="47">
        <f>O9-O62</f>
        <v>0</v>
      </c>
      <c r="P2" s="47">
        <f>P9-P62</f>
        <v>0</v>
      </c>
      <c r="Q2" s="47">
        <f>Q9-Q62</f>
        <v>0</v>
      </c>
      <c r="R2" s="47">
        <f>R9-R62</f>
        <v>0</v>
      </c>
      <c r="S2" s="47">
        <f>S9-S62</f>
        <v>0</v>
      </c>
      <c r="T2" s="47">
        <f>T9-T62</f>
        <v>0</v>
      </c>
      <c r="U2" s="47">
        <f>U9-U62</f>
        <v>0</v>
      </c>
      <c r="V2" s="47">
        <f>V9-V62</f>
        <v>0</v>
      </c>
      <c r="W2" s="49">
        <f>W9-W62</f>
        <v>0</v>
      </c>
      <c r="X2" s="6"/>
      <c r="Y2" s="6"/>
    </row>
    <row r="3" spans="1:25" s="7" customFormat="1" x14ac:dyDescent="0.35">
      <c r="A3" s="3"/>
      <c r="B3" s="4"/>
      <c r="C3" s="5"/>
      <c r="D3" s="6"/>
      <c r="E3" s="6"/>
      <c r="F3" s="6"/>
      <c r="G3" s="6"/>
      <c r="H3" s="6"/>
      <c r="I3" s="6"/>
      <c r="J3" s="6"/>
      <c r="K3" s="6"/>
      <c r="L3" s="6"/>
      <c r="M3" s="6"/>
      <c r="N3" s="6"/>
      <c r="O3" s="6"/>
      <c r="P3" s="6"/>
      <c r="Q3" s="6"/>
      <c r="R3" s="6"/>
      <c r="S3" s="6"/>
      <c r="T3" s="6"/>
      <c r="U3" s="96" t="s">
        <v>1</v>
      </c>
      <c r="V3" s="96"/>
      <c r="W3" s="96"/>
      <c r="X3" s="6"/>
      <c r="Y3" s="6"/>
    </row>
    <row r="4" spans="1:25" s="9" customFormat="1" ht="15" x14ac:dyDescent="0.3">
      <c r="A4" s="97" t="s">
        <v>2</v>
      </c>
      <c r="B4" s="98" t="s">
        <v>3</v>
      </c>
      <c r="C4" s="98" t="s">
        <v>4</v>
      </c>
      <c r="D4" s="93" t="s">
        <v>5</v>
      </c>
      <c r="E4" s="93"/>
      <c r="F4" s="93"/>
      <c r="G4" s="93"/>
      <c r="H4" s="93"/>
      <c r="I4" s="91" t="s">
        <v>77</v>
      </c>
      <c r="J4" s="93" t="s">
        <v>6</v>
      </c>
      <c r="K4" s="93"/>
      <c r="L4" s="93"/>
      <c r="M4" s="93"/>
      <c r="N4" s="99" t="s">
        <v>7</v>
      </c>
      <c r="O4" s="99"/>
      <c r="P4" s="99"/>
      <c r="Q4" s="99"/>
      <c r="R4" s="99"/>
      <c r="S4" s="99"/>
      <c r="T4" s="99"/>
      <c r="U4" s="99"/>
      <c r="V4" s="99"/>
      <c r="W4" s="100" t="s">
        <v>8</v>
      </c>
      <c r="X4" s="8"/>
      <c r="Y4" s="8"/>
    </row>
    <row r="5" spans="1:25" s="9" customFormat="1" ht="15" x14ac:dyDescent="0.3">
      <c r="A5" s="97"/>
      <c r="B5" s="98"/>
      <c r="C5" s="98"/>
      <c r="D5" s="92" t="s">
        <v>9</v>
      </c>
      <c r="E5" s="93" t="s">
        <v>10</v>
      </c>
      <c r="F5" s="93"/>
      <c r="G5" s="93"/>
      <c r="H5" s="93"/>
      <c r="I5" s="91"/>
      <c r="J5" s="91" t="s">
        <v>11</v>
      </c>
      <c r="K5" s="93" t="s">
        <v>10</v>
      </c>
      <c r="L5" s="93"/>
      <c r="M5" s="93"/>
      <c r="N5" s="91" t="s">
        <v>11</v>
      </c>
      <c r="O5" s="93" t="s">
        <v>10</v>
      </c>
      <c r="P5" s="93"/>
      <c r="Q5" s="93"/>
      <c r="R5" s="93"/>
      <c r="S5" s="93"/>
      <c r="T5" s="93"/>
      <c r="U5" s="93"/>
      <c r="V5" s="93"/>
      <c r="W5" s="97"/>
      <c r="X5" s="8"/>
      <c r="Y5" s="8"/>
    </row>
    <row r="6" spans="1:25" s="9" customFormat="1" ht="15" x14ac:dyDescent="0.3">
      <c r="A6" s="97"/>
      <c r="B6" s="98"/>
      <c r="C6" s="98"/>
      <c r="D6" s="92"/>
      <c r="E6" s="92" t="s">
        <v>12</v>
      </c>
      <c r="F6" s="92" t="s">
        <v>13</v>
      </c>
      <c r="G6" s="92" t="s">
        <v>14</v>
      </c>
      <c r="H6" s="92" t="s">
        <v>15</v>
      </c>
      <c r="I6" s="91"/>
      <c r="J6" s="92"/>
      <c r="K6" s="92" t="s">
        <v>12</v>
      </c>
      <c r="L6" s="92" t="s">
        <v>13</v>
      </c>
      <c r="M6" s="91" t="s">
        <v>14</v>
      </c>
      <c r="N6" s="92"/>
      <c r="O6" s="91" t="s">
        <v>16</v>
      </c>
      <c r="P6" s="91" t="s">
        <v>17</v>
      </c>
      <c r="Q6" s="91" t="s">
        <v>49</v>
      </c>
      <c r="R6" s="91" t="s">
        <v>56</v>
      </c>
      <c r="S6" s="91" t="s">
        <v>50</v>
      </c>
      <c r="T6" s="91" t="s">
        <v>18</v>
      </c>
      <c r="U6" s="91" t="s">
        <v>19</v>
      </c>
      <c r="V6" s="91" t="s">
        <v>20</v>
      </c>
      <c r="W6" s="97"/>
      <c r="X6" s="8"/>
      <c r="Y6" s="8"/>
    </row>
    <row r="7" spans="1:25" ht="121.5" customHeight="1" x14ac:dyDescent="0.35">
      <c r="A7" s="97"/>
      <c r="B7" s="98"/>
      <c r="C7" s="98"/>
      <c r="D7" s="92"/>
      <c r="E7" s="92"/>
      <c r="F7" s="92"/>
      <c r="G7" s="92"/>
      <c r="H7" s="92"/>
      <c r="I7" s="91"/>
      <c r="J7" s="92"/>
      <c r="K7" s="92"/>
      <c r="L7" s="92"/>
      <c r="M7" s="92"/>
      <c r="N7" s="92"/>
      <c r="O7" s="92"/>
      <c r="P7" s="92"/>
      <c r="Q7" s="92"/>
      <c r="R7" s="91"/>
      <c r="S7" s="91"/>
      <c r="T7" s="91"/>
      <c r="U7" s="91"/>
      <c r="V7" s="92"/>
      <c r="W7" s="97"/>
    </row>
    <row r="8" spans="1:25" x14ac:dyDescent="0.35">
      <c r="A8" s="10">
        <v>1</v>
      </c>
      <c r="B8" s="11">
        <v>2</v>
      </c>
      <c r="C8" s="10">
        <v>3</v>
      </c>
      <c r="D8" s="12">
        <v>4</v>
      </c>
      <c r="E8" s="12">
        <v>5</v>
      </c>
      <c r="F8" s="12">
        <v>6</v>
      </c>
      <c r="G8" s="12">
        <v>7</v>
      </c>
      <c r="H8" s="12"/>
      <c r="I8" s="13">
        <v>8</v>
      </c>
      <c r="J8" s="12">
        <v>9</v>
      </c>
      <c r="K8" s="12">
        <v>10</v>
      </c>
      <c r="L8" s="12">
        <v>11</v>
      </c>
      <c r="M8" s="12">
        <v>12</v>
      </c>
      <c r="N8" s="12">
        <v>13</v>
      </c>
      <c r="O8" s="12">
        <v>14</v>
      </c>
      <c r="P8" s="12">
        <v>15</v>
      </c>
      <c r="Q8" s="12">
        <v>16</v>
      </c>
      <c r="R8" s="12">
        <v>17</v>
      </c>
      <c r="S8" s="12">
        <v>18</v>
      </c>
      <c r="T8" s="13">
        <v>19</v>
      </c>
      <c r="U8" s="13">
        <v>20</v>
      </c>
      <c r="V8" s="12">
        <v>21</v>
      </c>
      <c r="W8" s="10"/>
    </row>
    <row r="9" spans="1:25" x14ac:dyDescent="0.35">
      <c r="A9" s="10"/>
      <c r="B9" s="15" t="s">
        <v>21</v>
      </c>
      <c r="C9" s="14"/>
      <c r="D9" s="16"/>
      <c r="E9" s="16"/>
      <c r="F9" s="16"/>
      <c r="G9" s="16"/>
      <c r="H9" s="16"/>
      <c r="I9" s="16"/>
      <c r="J9" s="16" t="e">
        <f>J10+J21+#REF!+#REF!+#REF!+J61</f>
        <v>#REF!</v>
      </c>
      <c r="K9" s="16" t="e">
        <f>K10+K21+#REF!+#REF!+#REF!+K61</f>
        <v>#REF!</v>
      </c>
      <c r="L9" s="16" t="e">
        <f>L10+L21+#REF!+#REF!+#REF!+L61</f>
        <v>#REF!</v>
      </c>
      <c r="M9" s="16" t="e">
        <f>M10+M21+#REF!+#REF!+#REF!+M61</f>
        <v>#REF!</v>
      </c>
      <c r="N9" s="16">
        <f>SUM(O9:V9)</f>
        <v>169718</v>
      </c>
      <c r="O9" s="80">
        <v>14765</v>
      </c>
      <c r="P9" s="80">
        <v>14912</v>
      </c>
      <c r="Q9" s="80">
        <v>17086</v>
      </c>
      <c r="R9" s="80">
        <v>44437</v>
      </c>
      <c r="S9" s="80">
        <v>23518</v>
      </c>
      <c r="T9" s="16">
        <v>18000</v>
      </c>
      <c r="U9" s="16">
        <v>7000</v>
      </c>
      <c r="V9" s="16">
        <v>30000</v>
      </c>
      <c r="W9" s="50"/>
    </row>
    <row r="10" spans="1:25" s="18" customFormat="1" ht="18" customHeight="1" x14ac:dyDescent="0.35">
      <c r="A10" s="57" t="s">
        <v>22</v>
      </c>
      <c r="B10" s="58" t="s">
        <v>23</v>
      </c>
      <c r="C10" s="59"/>
      <c r="D10" s="60">
        <f>SUM(D11:D20)</f>
        <v>51121</v>
      </c>
      <c r="E10" s="60"/>
      <c r="F10" s="60">
        <f>SUM(F11:F20)</f>
        <v>0</v>
      </c>
      <c r="G10" s="60">
        <f>SUM(G11:G20)</f>
        <v>50921</v>
      </c>
      <c r="H10" s="60"/>
      <c r="I10" s="60"/>
      <c r="J10" s="60"/>
      <c r="K10" s="60"/>
      <c r="L10" s="60"/>
      <c r="M10" s="60"/>
      <c r="N10" s="60">
        <f t="shared" ref="N10:W10" si="0">SUM(N11:N20)</f>
        <v>14500</v>
      </c>
      <c r="O10" s="60">
        <f t="shared" si="0"/>
        <v>6700</v>
      </c>
      <c r="P10" s="60">
        <f t="shared" si="0"/>
        <v>0</v>
      </c>
      <c r="Q10" s="60">
        <f t="shared" si="0"/>
        <v>0</v>
      </c>
      <c r="R10" s="60">
        <f t="shared" si="0"/>
        <v>0</v>
      </c>
      <c r="S10" s="60">
        <f t="shared" si="0"/>
        <v>0</v>
      </c>
      <c r="T10" s="60">
        <f t="shared" si="0"/>
        <v>0</v>
      </c>
      <c r="U10" s="60">
        <f t="shared" si="0"/>
        <v>3000</v>
      </c>
      <c r="V10" s="60">
        <f t="shared" si="0"/>
        <v>4800</v>
      </c>
      <c r="W10" s="61">
        <f t="shared" si="0"/>
        <v>0</v>
      </c>
      <c r="X10" s="17">
        <f t="shared" ref="X10:X61" si="1">SUM(O10:V10)</f>
        <v>14500</v>
      </c>
      <c r="Y10" s="1">
        <f t="shared" ref="Y10:Y63" si="2">N10-X10</f>
        <v>0</v>
      </c>
    </row>
    <row r="11" spans="1:25" ht="31" x14ac:dyDescent="0.35">
      <c r="A11" s="62">
        <v>1</v>
      </c>
      <c r="B11" s="19" t="s">
        <v>24</v>
      </c>
      <c r="C11" s="20" t="s">
        <v>83</v>
      </c>
      <c r="D11" s="21">
        <v>4000</v>
      </c>
      <c r="E11" s="63"/>
      <c r="F11" s="63"/>
      <c r="G11" s="21">
        <v>4000</v>
      </c>
      <c r="H11" s="63"/>
      <c r="I11" s="63"/>
      <c r="J11" s="63"/>
      <c r="K11" s="63"/>
      <c r="L11" s="63"/>
      <c r="M11" s="63"/>
      <c r="N11" s="21">
        <v>1200</v>
      </c>
      <c r="O11" s="63"/>
      <c r="P11" s="63"/>
      <c r="Q11" s="63"/>
      <c r="R11" s="63"/>
      <c r="S11" s="63"/>
      <c r="T11" s="63"/>
      <c r="U11" s="63"/>
      <c r="V11" s="21">
        <v>1200</v>
      </c>
      <c r="W11" s="50"/>
      <c r="X11" s="17">
        <f t="shared" si="1"/>
        <v>1200</v>
      </c>
      <c r="Y11" s="1">
        <f t="shared" si="2"/>
        <v>0</v>
      </c>
    </row>
    <row r="12" spans="1:25" ht="31" x14ac:dyDescent="0.35">
      <c r="A12" s="62">
        <v>2</v>
      </c>
      <c r="B12" s="19" t="s">
        <v>25</v>
      </c>
      <c r="C12" s="20" t="s">
        <v>26</v>
      </c>
      <c r="D12" s="22">
        <v>7000</v>
      </c>
      <c r="E12" s="63"/>
      <c r="F12" s="63"/>
      <c r="G12" s="22">
        <v>7000</v>
      </c>
      <c r="H12" s="63"/>
      <c r="I12" s="63"/>
      <c r="J12" s="63"/>
      <c r="K12" s="63"/>
      <c r="L12" s="63"/>
      <c r="M12" s="63"/>
      <c r="N12" s="22">
        <v>2100</v>
      </c>
      <c r="O12" s="63"/>
      <c r="P12" s="63"/>
      <c r="Q12" s="63"/>
      <c r="R12" s="63"/>
      <c r="S12" s="63"/>
      <c r="T12" s="63"/>
      <c r="U12" s="63"/>
      <c r="V12" s="22">
        <v>2100</v>
      </c>
      <c r="W12" s="50"/>
      <c r="X12" s="17">
        <f t="shared" si="1"/>
        <v>2100</v>
      </c>
      <c r="Y12" s="1">
        <f t="shared" si="2"/>
        <v>0</v>
      </c>
    </row>
    <row r="13" spans="1:25" ht="31" x14ac:dyDescent="0.35">
      <c r="A13" s="62">
        <v>3</v>
      </c>
      <c r="B13" s="19" t="s">
        <v>27</v>
      </c>
      <c r="C13" s="23" t="s">
        <v>28</v>
      </c>
      <c r="D13" s="22">
        <v>3921</v>
      </c>
      <c r="E13" s="63"/>
      <c r="F13" s="63"/>
      <c r="G13" s="22">
        <v>3921</v>
      </c>
      <c r="H13" s="63"/>
      <c r="I13" s="63"/>
      <c r="J13" s="63"/>
      <c r="K13" s="63"/>
      <c r="L13" s="63"/>
      <c r="M13" s="63"/>
      <c r="N13" s="24">
        <v>1200</v>
      </c>
      <c r="O13" s="63">
        <v>1200</v>
      </c>
      <c r="P13" s="63"/>
      <c r="Q13" s="63"/>
      <c r="R13" s="63"/>
      <c r="S13" s="63"/>
      <c r="T13" s="63"/>
      <c r="U13" s="63"/>
      <c r="V13" s="24">
        <v>0</v>
      </c>
      <c r="W13" s="50"/>
      <c r="X13" s="17">
        <f t="shared" si="1"/>
        <v>1200</v>
      </c>
      <c r="Y13" s="1">
        <f t="shared" si="2"/>
        <v>0</v>
      </c>
    </row>
    <row r="14" spans="1:25" s="31" customFormat="1" ht="31" x14ac:dyDescent="0.35">
      <c r="A14" s="62">
        <v>4</v>
      </c>
      <c r="B14" s="19" t="s">
        <v>29</v>
      </c>
      <c r="C14" s="20" t="s">
        <v>53</v>
      </c>
      <c r="D14" s="22">
        <v>10000</v>
      </c>
      <c r="E14" s="64"/>
      <c r="F14" s="64"/>
      <c r="G14" s="22">
        <v>10000</v>
      </c>
      <c r="H14" s="64"/>
      <c r="I14" s="64"/>
      <c r="J14" s="64"/>
      <c r="K14" s="64"/>
      <c r="L14" s="64"/>
      <c r="M14" s="64"/>
      <c r="N14" s="24">
        <v>3000</v>
      </c>
      <c r="O14" s="64"/>
      <c r="P14" s="64"/>
      <c r="Q14" s="64"/>
      <c r="R14" s="64"/>
      <c r="S14" s="64"/>
      <c r="T14" s="64"/>
      <c r="U14" s="64">
        <v>3000</v>
      </c>
      <c r="V14" s="24">
        <v>0</v>
      </c>
      <c r="W14" s="65"/>
      <c r="X14" s="30">
        <f t="shared" si="1"/>
        <v>3000</v>
      </c>
      <c r="Y14" s="45">
        <f t="shared" si="2"/>
        <v>0</v>
      </c>
    </row>
    <row r="15" spans="1:25" s="31" customFormat="1" x14ac:dyDescent="0.35">
      <c r="A15" s="62">
        <v>5</v>
      </c>
      <c r="B15" s="19" t="s">
        <v>30</v>
      </c>
      <c r="C15" s="20" t="s">
        <v>31</v>
      </c>
      <c r="D15" s="22">
        <v>1000</v>
      </c>
      <c r="E15" s="64"/>
      <c r="F15" s="64"/>
      <c r="G15" s="22">
        <v>900</v>
      </c>
      <c r="H15" s="64">
        <v>100</v>
      </c>
      <c r="I15" s="64"/>
      <c r="J15" s="64"/>
      <c r="K15" s="64"/>
      <c r="L15" s="64"/>
      <c r="M15" s="64"/>
      <c r="N15" s="24">
        <v>300</v>
      </c>
      <c r="O15" s="64">
        <v>300</v>
      </c>
      <c r="P15" s="64"/>
      <c r="Q15" s="64"/>
      <c r="R15" s="64"/>
      <c r="S15" s="64"/>
      <c r="T15" s="64"/>
      <c r="U15" s="64"/>
      <c r="V15" s="64">
        <v>0</v>
      </c>
      <c r="W15" s="65"/>
      <c r="X15" s="30">
        <f t="shared" si="1"/>
        <v>300</v>
      </c>
      <c r="Y15" s="45">
        <f t="shared" si="2"/>
        <v>0</v>
      </c>
    </row>
    <row r="16" spans="1:25" s="31" customFormat="1" ht="31" x14ac:dyDescent="0.35">
      <c r="A16" s="62">
        <v>6</v>
      </c>
      <c r="B16" s="19" t="s">
        <v>32</v>
      </c>
      <c r="C16" s="20" t="s">
        <v>33</v>
      </c>
      <c r="D16" s="22">
        <v>1500</v>
      </c>
      <c r="E16" s="64"/>
      <c r="F16" s="64"/>
      <c r="G16" s="22">
        <v>1500</v>
      </c>
      <c r="H16" s="64"/>
      <c r="I16" s="64"/>
      <c r="J16" s="64"/>
      <c r="K16" s="64"/>
      <c r="L16" s="64"/>
      <c r="M16" s="64"/>
      <c r="N16" s="22">
        <v>1000</v>
      </c>
      <c r="O16" s="64">
        <v>1000</v>
      </c>
      <c r="P16" s="64"/>
      <c r="Q16" s="64"/>
      <c r="R16" s="64"/>
      <c r="S16" s="64"/>
      <c r="T16" s="64"/>
      <c r="U16" s="64"/>
      <c r="V16" s="22">
        <v>0</v>
      </c>
      <c r="W16" s="65"/>
      <c r="X16" s="30">
        <f t="shared" si="1"/>
        <v>1000</v>
      </c>
      <c r="Y16" s="45">
        <f t="shared" si="2"/>
        <v>0</v>
      </c>
    </row>
    <row r="17" spans="1:25" s="31" customFormat="1" ht="31" x14ac:dyDescent="0.35">
      <c r="A17" s="62">
        <v>7</v>
      </c>
      <c r="B17" s="19" t="s">
        <v>34</v>
      </c>
      <c r="C17" s="25" t="s">
        <v>35</v>
      </c>
      <c r="D17" s="22">
        <v>14900</v>
      </c>
      <c r="E17" s="64"/>
      <c r="F17" s="64"/>
      <c r="G17" s="22">
        <v>14900</v>
      </c>
      <c r="H17" s="64"/>
      <c r="I17" s="64"/>
      <c r="J17" s="64"/>
      <c r="K17" s="64"/>
      <c r="L17" s="64"/>
      <c r="M17" s="64"/>
      <c r="N17" s="24">
        <v>3000</v>
      </c>
      <c r="O17" s="64">
        <v>3000</v>
      </c>
      <c r="P17" s="64"/>
      <c r="Q17" s="64"/>
      <c r="R17" s="64"/>
      <c r="S17" s="64"/>
      <c r="T17" s="64"/>
      <c r="U17" s="64"/>
      <c r="V17" s="24">
        <v>0</v>
      </c>
      <c r="W17" s="65"/>
      <c r="X17" s="30">
        <f t="shared" si="1"/>
        <v>3000</v>
      </c>
      <c r="Y17" s="45">
        <f t="shared" si="2"/>
        <v>0</v>
      </c>
    </row>
    <row r="18" spans="1:25" s="31" customFormat="1" ht="31" x14ac:dyDescent="0.35">
      <c r="A18" s="62">
        <v>8</v>
      </c>
      <c r="B18" s="19" t="s">
        <v>55</v>
      </c>
      <c r="C18" s="25" t="s">
        <v>36</v>
      </c>
      <c r="D18" s="22">
        <v>1000</v>
      </c>
      <c r="E18" s="64"/>
      <c r="F18" s="64"/>
      <c r="G18" s="22">
        <v>900</v>
      </c>
      <c r="H18" s="22">
        <v>100</v>
      </c>
      <c r="I18" s="64"/>
      <c r="J18" s="64"/>
      <c r="K18" s="64"/>
      <c r="L18" s="64"/>
      <c r="M18" s="64"/>
      <c r="N18" s="24">
        <v>300</v>
      </c>
      <c r="O18" s="64">
        <v>300</v>
      </c>
      <c r="P18" s="64"/>
      <c r="Q18" s="64"/>
      <c r="R18" s="64"/>
      <c r="S18" s="64"/>
      <c r="T18" s="64"/>
      <c r="U18" s="64"/>
      <c r="V18" s="24">
        <v>0</v>
      </c>
      <c r="W18" s="65"/>
      <c r="X18" s="30">
        <f t="shared" si="1"/>
        <v>300</v>
      </c>
      <c r="Y18" s="45">
        <f t="shared" si="2"/>
        <v>0</v>
      </c>
    </row>
    <row r="19" spans="1:25" s="31" customFormat="1" x14ac:dyDescent="0.35">
      <c r="A19" s="62">
        <v>9</v>
      </c>
      <c r="B19" s="19" t="s">
        <v>37</v>
      </c>
      <c r="C19" s="20" t="s">
        <v>38</v>
      </c>
      <c r="D19" s="22">
        <v>5000</v>
      </c>
      <c r="E19" s="64"/>
      <c r="F19" s="64"/>
      <c r="G19" s="22">
        <v>5000</v>
      </c>
      <c r="H19" s="64"/>
      <c r="I19" s="64"/>
      <c r="J19" s="64"/>
      <c r="K19" s="64"/>
      <c r="L19" s="64"/>
      <c r="M19" s="64"/>
      <c r="N19" s="22">
        <v>1500</v>
      </c>
      <c r="O19" s="64"/>
      <c r="P19" s="64"/>
      <c r="Q19" s="64"/>
      <c r="R19" s="64"/>
      <c r="S19" s="64"/>
      <c r="T19" s="64"/>
      <c r="U19" s="64"/>
      <c r="V19" s="22">
        <v>1500</v>
      </c>
      <c r="W19" s="65"/>
      <c r="X19" s="30">
        <f t="shared" si="1"/>
        <v>1500</v>
      </c>
      <c r="Y19" s="45">
        <f t="shared" si="2"/>
        <v>0</v>
      </c>
    </row>
    <row r="20" spans="1:25" s="31" customFormat="1" ht="31" x14ac:dyDescent="0.35">
      <c r="A20" s="62">
        <v>10</v>
      </c>
      <c r="B20" s="43" t="s">
        <v>39</v>
      </c>
      <c r="C20" s="26" t="s">
        <v>40</v>
      </c>
      <c r="D20" s="27">
        <v>2800</v>
      </c>
      <c r="E20" s="64"/>
      <c r="F20" s="64"/>
      <c r="G20" s="27">
        <v>2800</v>
      </c>
      <c r="H20" s="64"/>
      <c r="I20" s="64"/>
      <c r="J20" s="64"/>
      <c r="K20" s="64"/>
      <c r="L20" s="64"/>
      <c r="M20" s="64"/>
      <c r="N20" s="44">
        <v>900</v>
      </c>
      <c r="O20" s="64">
        <v>900</v>
      </c>
      <c r="P20" s="64"/>
      <c r="Q20" s="64"/>
      <c r="R20" s="64"/>
      <c r="S20" s="64"/>
      <c r="T20" s="64"/>
      <c r="U20" s="64"/>
      <c r="V20" s="44">
        <v>0</v>
      </c>
      <c r="W20" s="65"/>
      <c r="X20" s="30">
        <f t="shared" si="1"/>
        <v>900</v>
      </c>
      <c r="Y20" s="45">
        <f t="shared" si="2"/>
        <v>0</v>
      </c>
    </row>
    <row r="21" spans="1:25" x14ac:dyDescent="0.35">
      <c r="A21" s="10" t="s">
        <v>41</v>
      </c>
      <c r="B21" s="15" t="s">
        <v>42</v>
      </c>
      <c r="C21" s="66"/>
      <c r="D21" s="54"/>
      <c r="E21" s="54"/>
      <c r="F21" s="54"/>
      <c r="G21" s="54"/>
      <c r="H21" s="54"/>
      <c r="I21" s="54"/>
      <c r="J21" s="54"/>
      <c r="K21" s="54"/>
      <c r="L21" s="54"/>
      <c r="M21" s="54"/>
      <c r="N21" s="16">
        <v>10000</v>
      </c>
      <c r="O21" s="63"/>
      <c r="P21" s="63"/>
      <c r="Q21" s="63"/>
      <c r="R21" s="63"/>
      <c r="S21" s="63"/>
      <c r="T21" s="67">
        <f>SUM(T22:T29)</f>
        <v>10000</v>
      </c>
      <c r="U21" s="63"/>
      <c r="V21" s="63"/>
      <c r="W21" s="50"/>
      <c r="X21" s="17">
        <f t="shared" si="1"/>
        <v>10000</v>
      </c>
      <c r="Y21" s="1">
        <f t="shared" si="2"/>
        <v>0</v>
      </c>
    </row>
    <row r="22" spans="1:25" ht="31" x14ac:dyDescent="0.35">
      <c r="A22" s="10">
        <v>1</v>
      </c>
      <c r="B22" s="19" t="s">
        <v>69</v>
      </c>
      <c r="C22" s="68" t="s">
        <v>78</v>
      </c>
      <c r="D22" s="54"/>
      <c r="E22" s="54"/>
      <c r="F22" s="54"/>
      <c r="G22" s="54"/>
      <c r="H22" s="54"/>
      <c r="I22" s="54"/>
      <c r="J22" s="54"/>
      <c r="K22" s="54"/>
      <c r="L22" s="54"/>
      <c r="M22" s="54"/>
      <c r="N22" s="69">
        <f>T22</f>
        <v>600</v>
      </c>
      <c r="O22" s="63"/>
      <c r="P22" s="63"/>
      <c r="Q22" s="63"/>
      <c r="R22" s="63"/>
      <c r="S22" s="63"/>
      <c r="T22" s="22">
        <v>600</v>
      </c>
      <c r="U22" s="63"/>
      <c r="V22" s="63"/>
      <c r="W22" s="65"/>
      <c r="X22" s="17"/>
    </row>
    <row r="23" spans="1:25" x14ac:dyDescent="0.35">
      <c r="A23" s="10">
        <v>2</v>
      </c>
      <c r="B23" s="19" t="s">
        <v>70</v>
      </c>
      <c r="C23" s="68" t="s">
        <v>78</v>
      </c>
      <c r="D23" s="54"/>
      <c r="E23" s="54"/>
      <c r="F23" s="54"/>
      <c r="G23" s="54"/>
      <c r="H23" s="54"/>
      <c r="I23" s="54"/>
      <c r="J23" s="54"/>
      <c r="K23" s="54"/>
      <c r="L23" s="54"/>
      <c r="M23" s="54"/>
      <c r="N23" s="69">
        <f t="shared" ref="N23:N29" si="3">T23</f>
        <v>1315</v>
      </c>
      <c r="O23" s="63"/>
      <c r="P23" s="63"/>
      <c r="Q23" s="63"/>
      <c r="R23" s="63"/>
      <c r="S23" s="63"/>
      <c r="T23" s="22">
        <v>1315</v>
      </c>
      <c r="U23" s="63"/>
      <c r="V23" s="63"/>
      <c r="W23" s="65"/>
      <c r="X23" s="17"/>
    </row>
    <row r="24" spans="1:25" ht="31" x14ac:dyDescent="0.35">
      <c r="A24" s="10">
        <v>3</v>
      </c>
      <c r="B24" s="19" t="s">
        <v>71</v>
      </c>
      <c r="C24" s="68" t="s">
        <v>78</v>
      </c>
      <c r="D24" s="54"/>
      <c r="E24" s="54"/>
      <c r="F24" s="54"/>
      <c r="G24" s="54"/>
      <c r="H24" s="54"/>
      <c r="I24" s="54"/>
      <c r="J24" s="54"/>
      <c r="K24" s="54"/>
      <c r="L24" s="54"/>
      <c r="M24" s="54"/>
      <c r="N24" s="69">
        <f t="shared" si="3"/>
        <v>700</v>
      </c>
      <c r="O24" s="63"/>
      <c r="P24" s="63"/>
      <c r="Q24" s="63"/>
      <c r="R24" s="63"/>
      <c r="S24" s="63"/>
      <c r="T24" s="22">
        <v>700</v>
      </c>
      <c r="U24" s="63"/>
      <c r="V24" s="63"/>
      <c r="W24" s="65"/>
      <c r="X24" s="17"/>
    </row>
    <row r="25" spans="1:25" ht="31" x14ac:dyDescent="0.35">
      <c r="A25" s="10">
        <v>4</v>
      </c>
      <c r="B25" s="19" t="s">
        <v>72</v>
      </c>
      <c r="C25" s="68" t="s">
        <v>79</v>
      </c>
      <c r="D25" s="54"/>
      <c r="E25" s="54"/>
      <c r="F25" s="54"/>
      <c r="G25" s="54"/>
      <c r="H25" s="54"/>
      <c r="I25" s="54"/>
      <c r="J25" s="54"/>
      <c r="K25" s="54"/>
      <c r="L25" s="54"/>
      <c r="M25" s="54"/>
      <c r="N25" s="69">
        <f t="shared" si="3"/>
        <v>1500</v>
      </c>
      <c r="O25" s="63"/>
      <c r="P25" s="63"/>
      <c r="Q25" s="63"/>
      <c r="R25" s="63"/>
      <c r="S25" s="63"/>
      <c r="T25" s="22">
        <v>1500</v>
      </c>
      <c r="U25" s="63"/>
      <c r="V25" s="63"/>
      <c r="W25" s="65"/>
      <c r="X25" s="17"/>
    </row>
    <row r="26" spans="1:25" ht="31" x14ac:dyDescent="0.35">
      <c r="A26" s="10">
        <v>5</v>
      </c>
      <c r="B26" s="19" t="s">
        <v>73</v>
      </c>
      <c r="C26" s="68" t="s">
        <v>78</v>
      </c>
      <c r="D26" s="54"/>
      <c r="E26" s="54"/>
      <c r="F26" s="54"/>
      <c r="G26" s="54"/>
      <c r="H26" s="54"/>
      <c r="I26" s="54"/>
      <c r="J26" s="54"/>
      <c r="K26" s="54"/>
      <c r="L26" s="54"/>
      <c r="M26" s="54"/>
      <c r="N26" s="69">
        <f t="shared" si="3"/>
        <v>400</v>
      </c>
      <c r="O26" s="63"/>
      <c r="P26" s="63"/>
      <c r="Q26" s="63"/>
      <c r="R26" s="63"/>
      <c r="S26" s="63"/>
      <c r="T26" s="22">
        <v>400</v>
      </c>
      <c r="U26" s="63"/>
      <c r="V26" s="63"/>
      <c r="W26" s="65"/>
      <c r="X26" s="17"/>
    </row>
    <row r="27" spans="1:25" x14ac:dyDescent="0.35">
      <c r="A27" s="10">
        <v>6</v>
      </c>
      <c r="B27" s="19" t="s">
        <v>74</v>
      </c>
      <c r="C27" s="68" t="s">
        <v>78</v>
      </c>
      <c r="D27" s="54"/>
      <c r="E27" s="54"/>
      <c r="F27" s="54"/>
      <c r="G27" s="54"/>
      <c r="H27" s="54"/>
      <c r="I27" s="54"/>
      <c r="J27" s="54"/>
      <c r="K27" s="54"/>
      <c r="L27" s="54"/>
      <c r="M27" s="54"/>
      <c r="N27" s="69">
        <f t="shared" si="3"/>
        <v>1000</v>
      </c>
      <c r="O27" s="63"/>
      <c r="P27" s="63"/>
      <c r="Q27" s="63"/>
      <c r="R27" s="63"/>
      <c r="S27" s="63"/>
      <c r="T27" s="22">
        <v>1000</v>
      </c>
      <c r="U27" s="63"/>
      <c r="V27" s="63"/>
      <c r="W27" s="65"/>
      <c r="X27" s="17"/>
    </row>
    <row r="28" spans="1:25" ht="31" x14ac:dyDescent="0.35">
      <c r="A28" s="10">
        <v>7</v>
      </c>
      <c r="B28" s="19" t="s">
        <v>75</v>
      </c>
      <c r="C28" s="68" t="s">
        <v>78</v>
      </c>
      <c r="D28" s="54"/>
      <c r="E28" s="54"/>
      <c r="F28" s="54"/>
      <c r="G28" s="54"/>
      <c r="H28" s="54"/>
      <c r="I28" s="54"/>
      <c r="J28" s="54"/>
      <c r="K28" s="54"/>
      <c r="L28" s="54"/>
      <c r="M28" s="54"/>
      <c r="N28" s="69">
        <f t="shared" si="3"/>
        <v>3262</v>
      </c>
      <c r="O28" s="63"/>
      <c r="P28" s="63"/>
      <c r="Q28" s="63"/>
      <c r="R28" s="63"/>
      <c r="S28" s="63"/>
      <c r="T28" s="22">
        <v>3262</v>
      </c>
      <c r="U28" s="63"/>
      <c r="V28" s="63"/>
      <c r="W28" s="65"/>
      <c r="X28" s="17"/>
    </row>
    <row r="29" spans="1:25" ht="31" x14ac:dyDescent="0.35">
      <c r="A29" s="10">
        <v>8</v>
      </c>
      <c r="B29" s="19" t="s">
        <v>76</v>
      </c>
      <c r="C29" s="68" t="s">
        <v>78</v>
      </c>
      <c r="D29" s="54"/>
      <c r="E29" s="54"/>
      <c r="F29" s="54"/>
      <c r="G29" s="54"/>
      <c r="H29" s="54"/>
      <c r="I29" s="54"/>
      <c r="J29" s="54"/>
      <c r="K29" s="54"/>
      <c r="L29" s="54"/>
      <c r="M29" s="54"/>
      <c r="N29" s="69">
        <f t="shared" si="3"/>
        <v>1223</v>
      </c>
      <c r="O29" s="63"/>
      <c r="P29" s="63"/>
      <c r="Q29" s="63"/>
      <c r="R29" s="63"/>
      <c r="S29" s="63"/>
      <c r="T29" s="22">
        <v>1223</v>
      </c>
      <c r="U29" s="63"/>
      <c r="V29" s="63"/>
      <c r="W29" s="65"/>
      <c r="X29" s="17"/>
    </row>
    <row r="30" spans="1:25" s="31" customFormat="1" ht="77.25" customHeight="1" x14ac:dyDescent="0.35">
      <c r="A30" s="10" t="s">
        <v>43</v>
      </c>
      <c r="B30" s="28" t="s">
        <v>95</v>
      </c>
      <c r="C30" s="70"/>
      <c r="D30" s="12"/>
      <c r="E30" s="12"/>
      <c r="F30" s="12"/>
      <c r="G30" s="12"/>
      <c r="H30" s="12"/>
      <c r="I30" s="12"/>
      <c r="J30" s="12"/>
      <c r="K30" s="12"/>
      <c r="L30" s="12"/>
      <c r="M30" s="12"/>
      <c r="N30" s="29">
        <v>20000</v>
      </c>
      <c r="O30" s="71">
        <v>2000</v>
      </c>
      <c r="P30" s="71">
        <v>0</v>
      </c>
      <c r="Q30" s="71">
        <v>0</v>
      </c>
      <c r="R30" s="71">
        <v>0</v>
      </c>
      <c r="S30" s="71"/>
      <c r="T30" s="71">
        <v>5000</v>
      </c>
      <c r="U30" s="71">
        <v>4000</v>
      </c>
      <c r="V30" s="71">
        <v>9000</v>
      </c>
      <c r="W30" s="65"/>
      <c r="X30" s="30">
        <f t="shared" si="1"/>
        <v>20000</v>
      </c>
      <c r="Y30" s="45">
        <f t="shared" si="2"/>
        <v>0</v>
      </c>
    </row>
    <row r="31" spans="1:25" s="32" customFormat="1" ht="107.25" customHeight="1" x14ac:dyDescent="0.35">
      <c r="A31" s="10" t="s">
        <v>44</v>
      </c>
      <c r="B31" s="28" t="s">
        <v>68</v>
      </c>
      <c r="C31" s="72"/>
      <c r="D31" s="12"/>
      <c r="E31" s="12"/>
      <c r="F31" s="12"/>
      <c r="G31" s="12"/>
      <c r="H31" s="12"/>
      <c r="I31" s="12"/>
      <c r="J31" s="12"/>
      <c r="K31" s="12"/>
      <c r="L31" s="12"/>
      <c r="M31" s="12"/>
      <c r="N31" s="71">
        <f>N32+N33+N34</f>
        <v>28363</v>
      </c>
      <c r="O31" s="71">
        <f t="shared" ref="O31:V31" si="4">O32+O33+O34</f>
        <v>6065</v>
      </c>
      <c r="P31" s="71">
        <f t="shared" si="4"/>
        <v>0</v>
      </c>
      <c r="Q31" s="71">
        <f t="shared" si="4"/>
        <v>6098</v>
      </c>
      <c r="R31" s="71">
        <f t="shared" si="4"/>
        <v>0</v>
      </c>
      <c r="S31" s="71">
        <f t="shared" si="4"/>
        <v>0</v>
      </c>
      <c r="T31" s="71">
        <f t="shared" si="4"/>
        <v>0</v>
      </c>
      <c r="U31" s="71">
        <f t="shared" si="4"/>
        <v>0</v>
      </c>
      <c r="V31" s="71">
        <f t="shared" si="4"/>
        <v>16200</v>
      </c>
      <c r="W31" s="73">
        <f>SUM(W32:W41)</f>
        <v>0</v>
      </c>
      <c r="X31" s="30">
        <f t="shared" si="1"/>
        <v>28363</v>
      </c>
      <c r="Y31" s="45">
        <f t="shared" si="2"/>
        <v>0</v>
      </c>
    </row>
    <row r="32" spans="1:25" s="31" customFormat="1" ht="47.25" customHeight="1" x14ac:dyDescent="0.35">
      <c r="A32" s="62">
        <v>1</v>
      </c>
      <c r="B32" s="33" t="s">
        <v>45</v>
      </c>
      <c r="C32" s="70"/>
      <c r="D32" s="74"/>
      <c r="E32" s="74"/>
      <c r="F32" s="74"/>
      <c r="G32" s="74"/>
      <c r="H32" s="74"/>
      <c r="I32" s="74"/>
      <c r="J32" s="74"/>
      <c r="K32" s="74"/>
      <c r="L32" s="74"/>
      <c r="M32" s="74"/>
      <c r="N32" s="21">
        <v>10000</v>
      </c>
      <c r="O32" s="64">
        <v>0</v>
      </c>
      <c r="P32" s="64"/>
      <c r="Q32" s="64">
        <v>3800</v>
      </c>
      <c r="R32" s="64">
        <v>0</v>
      </c>
      <c r="S32" s="64"/>
      <c r="T32" s="64">
        <v>0</v>
      </c>
      <c r="U32" s="64"/>
      <c r="V32" s="64">
        <v>6200</v>
      </c>
      <c r="W32" s="65"/>
      <c r="X32" s="30">
        <f t="shared" si="1"/>
        <v>10000</v>
      </c>
      <c r="Y32" s="45">
        <f t="shared" si="2"/>
        <v>0</v>
      </c>
    </row>
    <row r="33" spans="1:25" s="31" customFormat="1" ht="47.25" customHeight="1" x14ac:dyDescent="0.35">
      <c r="A33" s="62">
        <v>2</v>
      </c>
      <c r="B33" s="33" t="s">
        <v>46</v>
      </c>
      <c r="C33" s="70"/>
      <c r="D33" s="12"/>
      <c r="E33" s="12"/>
      <c r="F33" s="12"/>
      <c r="G33" s="12"/>
      <c r="H33" s="12"/>
      <c r="I33" s="12"/>
      <c r="J33" s="12"/>
      <c r="K33" s="12"/>
      <c r="L33" s="12"/>
      <c r="M33" s="12"/>
      <c r="N33" s="21">
        <v>16000</v>
      </c>
      <c r="O33" s="64">
        <v>3702</v>
      </c>
      <c r="P33" s="64">
        <v>0</v>
      </c>
      <c r="Q33" s="64">
        <v>2298</v>
      </c>
      <c r="R33" s="64">
        <v>0</v>
      </c>
      <c r="S33" s="64"/>
      <c r="T33" s="64">
        <v>0</v>
      </c>
      <c r="U33" s="64"/>
      <c r="V33" s="64">
        <v>10000</v>
      </c>
      <c r="W33" s="65"/>
      <c r="X33" s="30">
        <f t="shared" si="1"/>
        <v>16000</v>
      </c>
      <c r="Y33" s="45">
        <f t="shared" si="2"/>
        <v>0</v>
      </c>
    </row>
    <row r="34" spans="1:25" s="31" customFormat="1" ht="75.650000000000006" customHeight="1" x14ac:dyDescent="0.35">
      <c r="A34" s="62">
        <v>3</v>
      </c>
      <c r="B34" s="33" t="s">
        <v>82</v>
      </c>
      <c r="C34" s="70"/>
      <c r="D34" s="12"/>
      <c r="E34" s="12"/>
      <c r="F34" s="12"/>
      <c r="G34" s="12"/>
      <c r="H34" s="12"/>
      <c r="I34" s="12"/>
      <c r="J34" s="12"/>
      <c r="K34" s="12"/>
      <c r="L34" s="12"/>
      <c r="M34" s="12"/>
      <c r="N34" s="21">
        <v>2363</v>
      </c>
      <c r="O34" s="64">
        <v>2363</v>
      </c>
      <c r="P34" s="64"/>
      <c r="Q34" s="64"/>
      <c r="R34" s="64"/>
      <c r="S34" s="64"/>
      <c r="T34" s="64"/>
      <c r="U34" s="64"/>
      <c r="V34" s="64"/>
      <c r="W34" s="65"/>
      <c r="X34" s="30">
        <f t="shared" si="1"/>
        <v>2363</v>
      </c>
      <c r="Y34" s="45">
        <f t="shared" si="2"/>
        <v>0</v>
      </c>
    </row>
    <row r="35" spans="1:25" s="32" customFormat="1" ht="61" customHeight="1" x14ac:dyDescent="0.35">
      <c r="A35" s="10" t="s">
        <v>47</v>
      </c>
      <c r="B35" s="28" t="s">
        <v>80</v>
      </c>
      <c r="C35" s="72"/>
      <c r="D35" s="12"/>
      <c r="E35" s="12"/>
      <c r="F35" s="12"/>
      <c r="G35" s="12"/>
      <c r="H35" s="12"/>
      <c r="I35" s="12"/>
      <c r="J35" s="12"/>
      <c r="K35" s="12"/>
      <c r="L35" s="12"/>
      <c r="M35" s="12"/>
      <c r="N35" s="29">
        <v>93855</v>
      </c>
      <c r="O35" s="29">
        <f>O36+O38+O39+O41+O45+O46+O47+O48+O54+O55+O56+O57</f>
        <v>0</v>
      </c>
      <c r="P35" s="29">
        <f>P36+P38+P39+P41+P45+P46+P47+P48+P54+P55+P56+P57</f>
        <v>14912</v>
      </c>
      <c r="Q35" s="29">
        <f>Q36+Q38+Q39+Q41+Q45+Q46+Q47+Q48+Q54+Q55+Q56+Q57</f>
        <v>10988</v>
      </c>
      <c r="R35" s="29">
        <f>R36+R38+R39+R41+R45+R46+R47+R48+R54+R55+R56+R57</f>
        <v>44437</v>
      </c>
      <c r="S35" s="29">
        <f>S36+S38+S39+S41+S45+S46+S47+S48+S54+S55+S56+S57</f>
        <v>23518</v>
      </c>
      <c r="T35" s="29">
        <f>T36+T38+T39+T41+T45+T46+T47+T48+T54+T55+T56+T57</f>
        <v>0</v>
      </c>
      <c r="U35" s="29">
        <f>U36+U38+U39+U41+U45+U46+U47+U48+U54+U55+U56+U57</f>
        <v>0</v>
      </c>
      <c r="V35" s="29">
        <f>V36+V38+V39+V41+V45+V46+V47+V48+V54+V55+V56+V57</f>
        <v>0</v>
      </c>
      <c r="W35" s="73"/>
      <c r="X35" s="30">
        <f t="shared" si="1"/>
        <v>93855</v>
      </c>
      <c r="Y35" s="46">
        <f t="shared" si="2"/>
        <v>0</v>
      </c>
    </row>
    <row r="36" spans="1:25" s="31" customFormat="1" ht="61" customHeight="1" x14ac:dyDescent="0.35">
      <c r="A36" s="62">
        <v>1</v>
      </c>
      <c r="B36" s="33" t="s">
        <v>84</v>
      </c>
      <c r="C36" s="70"/>
      <c r="D36" s="74">
        <v>19810</v>
      </c>
      <c r="E36" s="74"/>
      <c r="F36" s="74">
        <v>13500</v>
      </c>
      <c r="G36" s="74"/>
      <c r="H36" s="74"/>
      <c r="I36" s="74"/>
      <c r="J36" s="74"/>
      <c r="K36" s="74"/>
      <c r="L36" s="74"/>
      <c r="M36" s="74"/>
      <c r="N36" s="21">
        <v>4000</v>
      </c>
      <c r="O36" s="21"/>
      <c r="P36" s="21"/>
      <c r="Q36" s="21">
        <v>4000</v>
      </c>
      <c r="R36" s="21"/>
      <c r="S36" s="21"/>
      <c r="T36" s="21"/>
      <c r="U36" s="21"/>
      <c r="V36" s="21"/>
      <c r="W36" s="65"/>
      <c r="X36" s="55"/>
      <c r="Y36" s="45"/>
    </row>
    <row r="37" spans="1:25" s="88" customFormat="1" ht="61" customHeight="1" x14ac:dyDescent="0.35">
      <c r="A37" s="81"/>
      <c r="B37" s="48" t="s">
        <v>85</v>
      </c>
      <c r="C37" s="82"/>
      <c r="D37" s="83">
        <v>19810</v>
      </c>
      <c r="E37" s="83"/>
      <c r="F37" s="83">
        <v>13500</v>
      </c>
      <c r="G37" s="83"/>
      <c r="H37" s="83"/>
      <c r="I37" s="83"/>
      <c r="J37" s="83"/>
      <c r="K37" s="83"/>
      <c r="L37" s="83"/>
      <c r="M37" s="83"/>
      <c r="N37" s="84">
        <v>4000</v>
      </c>
      <c r="O37" s="84"/>
      <c r="P37" s="84"/>
      <c r="Q37" s="84">
        <v>4000</v>
      </c>
      <c r="R37" s="84"/>
      <c r="S37" s="84"/>
      <c r="T37" s="84"/>
      <c r="U37" s="84"/>
      <c r="V37" s="84"/>
      <c r="W37" s="85"/>
      <c r="X37" s="86"/>
      <c r="Y37" s="87"/>
    </row>
    <row r="38" spans="1:25" s="31" customFormat="1" ht="96.75" customHeight="1" x14ac:dyDescent="0.35">
      <c r="A38" s="62">
        <v>2</v>
      </c>
      <c r="B38" s="40" t="s">
        <v>86</v>
      </c>
      <c r="C38" s="70"/>
      <c r="D38" s="74"/>
      <c r="E38" s="74"/>
      <c r="F38" s="74"/>
      <c r="G38" s="74"/>
      <c r="H38" s="74"/>
      <c r="I38" s="74"/>
      <c r="J38" s="74"/>
      <c r="K38" s="74"/>
      <c r="L38" s="74"/>
      <c r="M38" s="74"/>
      <c r="N38" s="21">
        <v>1000</v>
      </c>
      <c r="O38" s="64"/>
      <c r="P38" s="64"/>
      <c r="Q38" s="64"/>
      <c r="R38" s="64">
        <v>1000</v>
      </c>
      <c r="S38" s="64"/>
      <c r="T38" s="64"/>
      <c r="U38" s="64"/>
      <c r="V38" s="64"/>
      <c r="W38" s="65"/>
      <c r="X38" s="56">
        <f>SUM(O38:V38)</f>
        <v>1000</v>
      </c>
      <c r="Y38" s="45">
        <f>N38-X38</f>
        <v>0</v>
      </c>
    </row>
    <row r="39" spans="1:25" s="31" customFormat="1" ht="96.75" customHeight="1" x14ac:dyDescent="0.35">
      <c r="A39" s="62">
        <v>3</v>
      </c>
      <c r="B39" s="40" t="s">
        <v>57</v>
      </c>
      <c r="C39" s="70"/>
      <c r="D39" s="74">
        <v>300000</v>
      </c>
      <c r="E39" s="74"/>
      <c r="F39" s="74">
        <v>158000</v>
      </c>
      <c r="G39" s="74"/>
      <c r="H39" s="74"/>
      <c r="I39" s="74"/>
      <c r="J39" s="74"/>
      <c r="K39" s="74"/>
      <c r="L39" s="74"/>
      <c r="M39" s="74"/>
      <c r="N39" s="21">
        <v>20000</v>
      </c>
      <c r="O39" s="64"/>
      <c r="P39" s="64"/>
      <c r="Q39" s="64"/>
      <c r="R39" s="64">
        <v>20000</v>
      </c>
      <c r="S39" s="64"/>
      <c r="T39" s="64"/>
      <c r="U39" s="64"/>
      <c r="V39" s="64"/>
      <c r="W39" s="65"/>
      <c r="X39" s="55">
        <f t="shared" si="1"/>
        <v>20000</v>
      </c>
      <c r="Y39" s="45">
        <f t="shared" si="2"/>
        <v>0</v>
      </c>
    </row>
    <row r="40" spans="1:25" s="31" customFormat="1" ht="77.25" customHeight="1" x14ac:dyDescent="0.35">
      <c r="A40" s="62"/>
      <c r="B40" s="48" t="s">
        <v>67</v>
      </c>
      <c r="C40" s="70"/>
      <c r="D40" s="74"/>
      <c r="E40" s="74"/>
      <c r="F40" s="74"/>
      <c r="G40" s="74"/>
      <c r="H40" s="74"/>
      <c r="I40" s="74"/>
      <c r="J40" s="74"/>
      <c r="K40" s="74"/>
      <c r="L40" s="74"/>
      <c r="M40" s="74"/>
      <c r="N40" s="21">
        <v>5000</v>
      </c>
      <c r="O40" s="64"/>
      <c r="P40" s="64"/>
      <c r="Q40" s="64"/>
      <c r="R40" s="64">
        <v>5000</v>
      </c>
      <c r="S40" s="64"/>
      <c r="T40" s="64">
        <v>0</v>
      </c>
      <c r="U40" s="64"/>
      <c r="V40" s="64"/>
      <c r="W40" s="65"/>
      <c r="X40" s="55">
        <f>SUM(O40:V40)</f>
        <v>5000</v>
      </c>
      <c r="Y40" s="45">
        <f>N40-X40</f>
        <v>0</v>
      </c>
    </row>
    <row r="41" spans="1:25" s="31" customFormat="1" ht="96.75" customHeight="1" x14ac:dyDescent="0.35">
      <c r="A41" s="62">
        <v>4</v>
      </c>
      <c r="B41" s="33" t="s">
        <v>87</v>
      </c>
      <c r="C41" s="70"/>
      <c r="D41" s="74">
        <v>5165</v>
      </c>
      <c r="E41" s="74"/>
      <c r="F41" s="74">
        <v>4002</v>
      </c>
      <c r="G41" s="74"/>
      <c r="H41" s="74"/>
      <c r="I41" s="74"/>
      <c r="J41" s="74"/>
      <c r="K41" s="74"/>
      <c r="L41" s="74"/>
      <c r="M41" s="74"/>
      <c r="N41" s="21">
        <v>702</v>
      </c>
      <c r="O41" s="64"/>
      <c r="P41" s="64">
        <v>702</v>
      </c>
      <c r="Q41" s="64"/>
      <c r="R41" s="64"/>
      <c r="S41" s="64"/>
      <c r="T41" s="64"/>
      <c r="U41" s="64"/>
      <c r="V41" s="64">
        <v>0</v>
      </c>
      <c r="W41" s="65"/>
      <c r="X41" s="55">
        <f>SUM(O41:V41)</f>
        <v>702</v>
      </c>
      <c r="Y41" s="45">
        <f>N41-X41</f>
        <v>0</v>
      </c>
    </row>
    <row r="42" spans="1:25" s="31" customFormat="1" ht="96.75" customHeight="1" x14ac:dyDescent="0.35">
      <c r="A42" s="62"/>
      <c r="B42" s="33" t="s">
        <v>88</v>
      </c>
      <c r="C42" s="70"/>
      <c r="D42" s="74">
        <v>2535</v>
      </c>
      <c r="E42" s="74"/>
      <c r="F42" s="74">
        <v>1620</v>
      </c>
      <c r="G42" s="74"/>
      <c r="H42" s="74"/>
      <c r="I42" s="74"/>
      <c r="J42" s="74"/>
      <c r="K42" s="74"/>
      <c r="L42" s="74"/>
      <c r="M42" s="74"/>
      <c r="N42" s="21">
        <v>90</v>
      </c>
      <c r="O42" s="64"/>
      <c r="P42" s="64">
        <v>90</v>
      </c>
      <c r="Q42" s="64"/>
      <c r="R42" s="64"/>
      <c r="S42" s="64"/>
      <c r="T42" s="64"/>
      <c r="U42" s="64"/>
      <c r="V42" s="64"/>
      <c r="W42" s="65"/>
      <c r="X42" s="55"/>
      <c r="Y42" s="45"/>
    </row>
    <row r="43" spans="1:25" s="31" customFormat="1" ht="96.75" customHeight="1" x14ac:dyDescent="0.35">
      <c r="A43" s="62"/>
      <c r="B43" s="33" t="s">
        <v>89</v>
      </c>
      <c r="C43" s="70"/>
      <c r="D43" s="74">
        <v>2410</v>
      </c>
      <c r="E43" s="74"/>
      <c r="F43" s="74">
        <v>2250</v>
      </c>
      <c r="G43" s="74"/>
      <c r="H43" s="74"/>
      <c r="I43" s="74"/>
      <c r="J43" s="74"/>
      <c r="K43" s="74"/>
      <c r="L43" s="74"/>
      <c r="M43" s="74"/>
      <c r="N43" s="21">
        <v>550</v>
      </c>
      <c r="O43" s="64"/>
      <c r="P43" s="64">
        <v>550</v>
      </c>
      <c r="Q43" s="64"/>
      <c r="R43" s="64"/>
      <c r="S43" s="64"/>
      <c r="T43" s="64"/>
      <c r="U43" s="64"/>
      <c r="V43" s="64"/>
      <c r="W43" s="65"/>
      <c r="X43" s="55"/>
      <c r="Y43" s="45"/>
    </row>
    <row r="44" spans="1:25" s="31" customFormat="1" ht="96.75" customHeight="1" x14ac:dyDescent="0.35">
      <c r="A44" s="62"/>
      <c r="B44" s="33" t="s">
        <v>90</v>
      </c>
      <c r="C44" s="70"/>
      <c r="D44" s="74">
        <v>219</v>
      </c>
      <c r="E44" s="74"/>
      <c r="F44" s="74">
        <v>132</v>
      </c>
      <c r="G44" s="74"/>
      <c r="H44" s="74"/>
      <c r="I44" s="74"/>
      <c r="J44" s="74"/>
      <c r="K44" s="74"/>
      <c r="L44" s="74"/>
      <c r="M44" s="74"/>
      <c r="N44" s="21">
        <v>62</v>
      </c>
      <c r="O44" s="64"/>
      <c r="P44" s="64">
        <v>62</v>
      </c>
      <c r="Q44" s="64"/>
      <c r="R44" s="64"/>
      <c r="S44" s="64"/>
      <c r="T44" s="64"/>
      <c r="U44" s="64"/>
      <c r="V44" s="64"/>
      <c r="W44" s="65"/>
      <c r="X44" s="55"/>
      <c r="Y44" s="45"/>
    </row>
    <row r="45" spans="1:25" s="31" customFormat="1" ht="96.75" customHeight="1" x14ac:dyDescent="0.35">
      <c r="A45" s="62">
        <v>5</v>
      </c>
      <c r="B45" s="40" t="s">
        <v>91</v>
      </c>
      <c r="C45" s="70"/>
      <c r="D45" s="74"/>
      <c r="E45" s="74"/>
      <c r="F45" s="74"/>
      <c r="G45" s="74"/>
      <c r="H45" s="74"/>
      <c r="I45" s="74"/>
      <c r="J45" s="74"/>
      <c r="K45" s="74"/>
      <c r="L45" s="74"/>
      <c r="M45" s="74"/>
      <c r="N45" s="21">
        <v>1440</v>
      </c>
      <c r="O45" s="64"/>
      <c r="P45" s="64"/>
      <c r="Q45" s="64">
        <v>1440</v>
      </c>
      <c r="R45" s="64"/>
      <c r="S45" s="64"/>
      <c r="T45" s="64"/>
      <c r="U45" s="64"/>
      <c r="V45" s="64"/>
      <c r="W45" s="65"/>
      <c r="X45" s="55">
        <f t="shared" si="1"/>
        <v>1440</v>
      </c>
      <c r="Y45" s="45">
        <f t="shared" si="2"/>
        <v>0</v>
      </c>
    </row>
    <row r="46" spans="1:25" s="31" customFormat="1" ht="96.75" customHeight="1" x14ac:dyDescent="0.35">
      <c r="A46" s="62">
        <v>6</v>
      </c>
      <c r="B46" s="40" t="s">
        <v>92</v>
      </c>
      <c r="C46" s="70"/>
      <c r="D46" s="74"/>
      <c r="E46" s="74"/>
      <c r="F46" s="74"/>
      <c r="G46" s="74"/>
      <c r="H46" s="74"/>
      <c r="I46" s="74"/>
      <c r="J46" s="74"/>
      <c r="K46" s="74"/>
      <c r="L46" s="74"/>
      <c r="M46" s="74"/>
      <c r="N46" s="21">
        <v>6437</v>
      </c>
      <c r="O46" s="64"/>
      <c r="P46" s="64"/>
      <c r="Q46" s="64"/>
      <c r="R46" s="64">
        <v>6437</v>
      </c>
      <c r="S46" s="64"/>
      <c r="T46" s="64"/>
      <c r="U46" s="64"/>
      <c r="V46" s="64"/>
      <c r="W46" s="65"/>
      <c r="X46" s="55">
        <f t="shared" si="1"/>
        <v>6437</v>
      </c>
      <c r="Y46" s="45">
        <f t="shared" si="2"/>
        <v>0</v>
      </c>
    </row>
    <row r="47" spans="1:25" s="31" customFormat="1" ht="96.75" customHeight="1" x14ac:dyDescent="0.35">
      <c r="A47" s="62">
        <v>7</v>
      </c>
      <c r="B47" s="40" t="s">
        <v>93</v>
      </c>
      <c r="C47" s="70"/>
      <c r="D47" s="74">
        <v>55000</v>
      </c>
      <c r="E47" s="74"/>
      <c r="F47" s="74">
        <v>13600</v>
      </c>
      <c r="G47" s="74"/>
      <c r="H47" s="74"/>
      <c r="I47" s="74"/>
      <c r="J47" s="74"/>
      <c r="K47" s="74"/>
      <c r="L47" s="74"/>
      <c r="M47" s="74"/>
      <c r="N47" s="21">
        <v>8000</v>
      </c>
      <c r="O47" s="64"/>
      <c r="P47" s="64"/>
      <c r="Q47" s="64"/>
      <c r="R47" s="64">
        <v>8000</v>
      </c>
      <c r="S47" s="64"/>
      <c r="T47" s="64"/>
      <c r="U47" s="64"/>
      <c r="V47" s="64"/>
      <c r="W47" s="65"/>
      <c r="X47" s="55"/>
      <c r="Y47" s="45">
        <f t="shared" si="2"/>
        <v>8000</v>
      </c>
    </row>
    <row r="48" spans="1:25" s="31" customFormat="1" ht="96.75" customHeight="1" x14ac:dyDescent="0.35">
      <c r="A48" s="62">
        <v>8</v>
      </c>
      <c r="B48" s="40" t="s">
        <v>81</v>
      </c>
      <c r="C48" s="70"/>
      <c r="D48" s="74">
        <v>2030</v>
      </c>
      <c r="E48" s="74"/>
      <c r="F48" s="74">
        <v>1640</v>
      </c>
      <c r="G48" s="74"/>
      <c r="H48" s="74"/>
      <c r="I48" s="74"/>
      <c r="J48" s="74"/>
      <c r="K48" s="74"/>
      <c r="L48" s="74"/>
      <c r="M48" s="74"/>
      <c r="N48" s="21">
        <v>1640</v>
      </c>
      <c r="O48" s="64"/>
      <c r="P48" s="64">
        <v>1640</v>
      </c>
      <c r="Q48" s="64"/>
      <c r="R48" s="64"/>
      <c r="S48" s="64"/>
      <c r="T48" s="64"/>
      <c r="U48" s="64"/>
      <c r="V48" s="64"/>
      <c r="W48" s="65"/>
      <c r="X48" s="56">
        <f>SUM(O48:V48)</f>
        <v>1640</v>
      </c>
      <c r="Y48" s="45">
        <f>N48-X48</f>
        <v>0</v>
      </c>
    </row>
    <row r="49" spans="1:25" s="31" customFormat="1" ht="96.75" customHeight="1" x14ac:dyDescent="0.35">
      <c r="A49" s="62"/>
      <c r="B49" s="40" t="s">
        <v>94</v>
      </c>
      <c r="C49" s="70"/>
      <c r="D49" s="74">
        <v>2030</v>
      </c>
      <c r="E49" s="74"/>
      <c r="F49" s="74">
        <v>1640</v>
      </c>
      <c r="G49" s="74"/>
      <c r="H49" s="74"/>
      <c r="I49" s="74"/>
      <c r="J49" s="74"/>
      <c r="K49" s="74"/>
      <c r="L49" s="74"/>
      <c r="M49" s="74"/>
      <c r="N49" s="21">
        <v>1640</v>
      </c>
      <c r="O49" s="64"/>
      <c r="P49" s="64">
        <v>1640</v>
      </c>
      <c r="Q49" s="64"/>
      <c r="R49" s="64"/>
      <c r="S49" s="64"/>
      <c r="T49" s="64"/>
      <c r="U49" s="64"/>
      <c r="V49" s="64"/>
      <c r="W49" s="65"/>
      <c r="X49" s="56">
        <f t="shared" ref="X49:X54" si="5">SUM(O49:V49)</f>
        <v>1640</v>
      </c>
      <c r="Y49" s="45"/>
    </row>
    <row r="50" spans="1:25" s="88" customFormat="1" ht="96.75" customHeight="1" x14ac:dyDescent="0.35">
      <c r="A50" s="81"/>
      <c r="B50" s="101" t="s">
        <v>96</v>
      </c>
      <c r="C50" s="82"/>
      <c r="D50" s="83"/>
      <c r="E50" s="83"/>
      <c r="F50" s="83"/>
      <c r="G50" s="83"/>
      <c r="H50" s="83"/>
      <c r="I50" s="83"/>
      <c r="J50" s="83"/>
      <c r="K50" s="83"/>
      <c r="L50" s="83"/>
      <c r="M50" s="83"/>
      <c r="N50" s="84"/>
      <c r="O50" s="102"/>
      <c r="P50" s="102">
        <v>550</v>
      </c>
      <c r="Q50" s="102"/>
      <c r="R50" s="102"/>
      <c r="S50" s="102"/>
      <c r="T50" s="102"/>
      <c r="U50" s="102"/>
      <c r="V50" s="102"/>
      <c r="W50" s="85"/>
      <c r="X50" s="103"/>
      <c r="Y50" s="87"/>
    </row>
    <row r="51" spans="1:25" s="88" customFormat="1" ht="96.75" customHeight="1" x14ac:dyDescent="0.35">
      <c r="A51" s="81"/>
      <c r="B51" s="101" t="s">
        <v>97</v>
      </c>
      <c r="C51" s="82"/>
      <c r="D51" s="83"/>
      <c r="E51" s="83"/>
      <c r="F51" s="83"/>
      <c r="G51" s="83"/>
      <c r="H51" s="83"/>
      <c r="I51" s="83"/>
      <c r="J51" s="83"/>
      <c r="K51" s="83"/>
      <c r="L51" s="83"/>
      <c r="M51" s="83"/>
      <c r="N51" s="84"/>
      <c r="O51" s="102"/>
      <c r="P51" s="102">
        <v>150</v>
      </c>
      <c r="Q51" s="102"/>
      <c r="R51" s="102"/>
      <c r="S51" s="102"/>
      <c r="T51" s="102"/>
      <c r="U51" s="102"/>
      <c r="V51" s="102"/>
      <c r="W51" s="85"/>
      <c r="X51" s="103"/>
      <c r="Y51" s="87"/>
    </row>
    <row r="52" spans="1:25" s="88" customFormat="1" ht="96.75" customHeight="1" x14ac:dyDescent="0.35">
      <c r="A52" s="81"/>
      <c r="B52" s="101" t="s">
        <v>98</v>
      </c>
      <c r="C52" s="82"/>
      <c r="D52" s="83"/>
      <c r="E52" s="83"/>
      <c r="F52" s="83"/>
      <c r="G52" s="83"/>
      <c r="H52" s="83"/>
      <c r="I52" s="83"/>
      <c r="J52" s="83"/>
      <c r="K52" s="83"/>
      <c r="L52" s="83"/>
      <c r="M52" s="83"/>
      <c r="N52" s="84"/>
      <c r="O52" s="102"/>
      <c r="P52" s="102">
        <v>480</v>
      </c>
      <c r="Q52" s="102"/>
      <c r="R52" s="102"/>
      <c r="S52" s="102"/>
      <c r="T52" s="102"/>
      <c r="U52" s="102"/>
      <c r="V52" s="102"/>
      <c r="W52" s="85"/>
      <c r="X52" s="103"/>
      <c r="Y52" s="87"/>
    </row>
    <row r="53" spans="1:25" s="88" customFormat="1" ht="96.75" customHeight="1" x14ac:dyDescent="0.35">
      <c r="A53" s="81"/>
      <c r="B53" s="101" t="s">
        <v>99</v>
      </c>
      <c r="C53" s="82"/>
      <c r="D53" s="83"/>
      <c r="E53" s="83"/>
      <c r="F53" s="83"/>
      <c r="G53" s="83"/>
      <c r="H53" s="83"/>
      <c r="I53" s="83"/>
      <c r="J53" s="83"/>
      <c r="K53" s="83"/>
      <c r="L53" s="83"/>
      <c r="M53" s="83"/>
      <c r="N53" s="84"/>
      <c r="O53" s="102"/>
      <c r="P53" s="102">
        <v>460</v>
      </c>
      <c r="Q53" s="102"/>
      <c r="R53" s="102"/>
      <c r="S53" s="102"/>
      <c r="T53" s="102"/>
      <c r="U53" s="102"/>
      <c r="V53" s="102"/>
      <c r="W53" s="85"/>
      <c r="X53" s="103"/>
      <c r="Y53" s="87"/>
    </row>
    <row r="54" spans="1:25" s="31" customFormat="1" ht="96.75" customHeight="1" x14ac:dyDescent="0.35">
      <c r="A54" s="62">
        <v>9</v>
      </c>
      <c r="B54" s="40" t="s">
        <v>58</v>
      </c>
      <c r="C54" s="70"/>
      <c r="D54" s="74">
        <v>39625</v>
      </c>
      <c r="E54" s="74"/>
      <c r="F54" s="74">
        <v>39625</v>
      </c>
      <c r="G54" s="74"/>
      <c r="H54" s="74"/>
      <c r="I54" s="74"/>
      <c r="J54" s="74"/>
      <c r="K54" s="74"/>
      <c r="L54" s="74"/>
      <c r="M54" s="74"/>
      <c r="N54" s="21">
        <v>9000</v>
      </c>
      <c r="O54" s="64"/>
      <c r="P54" s="64"/>
      <c r="Q54" s="64"/>
      <c r="R54" s="64">
        <v>9000</v>
      </c>
      <c r="S54" s="64"/>
      <c r="T54" s="64"/>
      <c r="U54" s="64"/>
      <c r="V54" s="64"/>
      <c r="W54" s="65"/>
      <c r="X54" s="56">
        <f t="shared" si="5"/>
        <v>9000</v>
      </c>
      <c r="Y54" s="45">
        <f t="shared" si="2"/>
        <v>0</v>
      </c>
    </row>
    <row r="55" spans="1:25" s="31" customFormat="1" ht="96.75" customHeight="1" x14ac:dyDescent="0.35">
      <c r="A55" s="62">
        <v>10</v>
      </c>
      <c r="B55" s="40" t="s">
        <v>59</v>
      </c>
      <c r="C55" s="70"/>
      <c r="D55" s="74">
        <v>1553</v>
      </c>
      <c r="E55" s="74">
        <v>1387</v>
      </c>
      <c r="F55" s="74">
        <v>166</v>
      </c>
      <c r="G55" s="74"/>
      <c r="H55" s="74"/>
      <c r="I55" s="74"/>
      <c r="J55" s="74"/>
      <c r="K55" s="74"/>
      <c r="L55" s="74"/>
      <c r="M55" s="74"/>
      <c r="N55" s="21">
        <v>516</v>
      </c>
      <c r="O55" s="64"/>
      <c r="P55" s="64"/>
      <c r="Q55" s="64">
        <v>148</v>
      </c>
      <c r="R55" s="64"/>
      <c r="S55" s="64">
        <v>368</v>
      </c>
      <c r="T55" s="64"/>
      <c r="U55" s="64"/>
      <c r="V55" s="64"/>
      <c r="W55" s="65"/>
      <c r="X55" s="56">
        <f t="shared" si="1"/>
        <v>516</v>
      </c>
      <c r="Y55" s="45">
        <f t="shared" si="2"/>
        <v>0</v>
      </c>
    </row>
    <row r="56" spans="1:25" s="31" customFormat="1" ht="96.75" customHeight="1" x14ac:dyDescent="0.35">
      <c r="A56" s="62">
        <v>11</v>
      </c>
      <c r="B56" s="40" t="s">
        <v>60</v>
      </c>
      <c r="C56" s="70"/>
      <c r="D56" s="74">
        <v>131403</v>
      </c>
      <c r="E56" s="74">
        <v>38605</v>
      </c>
      <c r="F56" s="74">
        <v>92799</v>
      </c>
      <c r="G56" s="74"/>
      <c r="H56" s="74"/>
      <c r="I56" s="74"/>
      <c r="J56" s="74"/>
      <c r="K56" s="74"/>
      <c r="L56" s="74"/>
      <c r="M56" s="74"/>
      <c r="N56" s="21">
        <v>35720</v>
      </c>
      <c r="O56" s="64"/>
      <c r="P56" s="64">
        <v>12570</v>
      </c>
      <c r="Q56" s="64"/>
      <c r="R56" s="64"/>
      <c r="S56" s="64">
        <v>23150</v>
      </c>
      <c r="T56" s="64"/>
      <c r="U56" s="64"/>
      <c r="V56" s="64"/>
      <c r="W56" s="65"/>
      <c r="X56" s="56">
        <f t="shared" si="1"/>
        <v>35720</v>
      </c>
      <c r="Y56" s="45">
        <f t="shared" si="2"/>
        <v>0</v>
      </c>
    </row>
    <row r="57" spans="1:25" s="31" customFormat="1" ht="96.75" customHeight="1" x14ac:dyDescent="0.35">
      <c r="A57" s="62">
        <v>12</v>
      </c>
      <c r="B57" s="40" t="s">
        <v>61</v>
      </c>
      <c r="C57" s="70"/>
      <c r="D57" s="74">
        <v>44852</v>
      </c>
      <c r="E57" s="74"/>
      <c r="F57" s="74">
        <v>31614</v>
      </c>
      <c r="G57" s="74"/>
      <c r="H57" s="74"/>
      <c r="I57" s="74"/>
      <c r="J57" s="74"/>
      <c r="K57" s="74"/>
      <c r="L57" s="74"/>
      <c r="M57" s="74"/>
      <c r="N57" s="21">
        <v>5400</v>
      </c>
      <c r="O57" s="21">
        <f t="shared" ref="O57:P57" si="6">SUM(O58:O60)</f>
        <v>0</v>
      </c>
      <c r="P57" s="21">
        <f t="shared" si="6"/>
        <v>0</v>
      </c>
      <c r="Q57" s="21">
        <f>SUM(Q58:Q60)</f>
        <v>5400</v>
      </c>
      <c r="R57" s="21">
        <f t="shared" ref="R57:V57" si="7">SUM(R58:R60)</f>
        <v>0</v>
      </c>
      <c r="S57" s="21">
        <f t="shared" si="7"/>
        <v>0</v>
      </c>
      <c r="T57" s="21">
        <f t="shared" si="7"/>
        <v>0</v>
      </c>
      <c r="U57" s="21">
        <f t="shared" si="7"/>
        <v>0</v>
      </c>
      <c r="V57" s="21">
        <f t="shared" si="7"/>
        <v>0</v>
      </c>
      <c r="W57" s="65"/>
      <c r="X57" s="56">
        <f t="shared" si="1"/>
        <v>5400</v>
      </c>
      <c r="Y57" s="45">
        <f t="shared" si="2"/>
        <v>0</v>
      </c>
    </row>
    <row r="58" spans="1:25" s="31" customFormat="1" ht="96.75" customHeight="1" x14ac:dyDescent="0.35">
      <c r="A58" s="62" t="s">
        <v>65</v>
      </c>
      <c r="B58" s="41" t="s">
        <v>62</v>
      </c>
      <c r="C58" s="70"/>
      <c r="D58" s="74">
        <v>30000</v>
      </c>
      <c r="E58" s="74"/>
      <c r="F58" s="74">
        <v>21000</v>
      </c>
      <c r="G58" s="74"/>
      <c r="H58" s="74"/>
      <c r="I58" s="74"/>
      <c r="J58" s="74"/>
      <c r="K58" s="74"/>
      <c r="L58" s="74"/>
      <c r="M58" s="74"/>
      <c r="N58" s="21">
        <v>4000</v>
      </c>
      <c r="O58" s="64"/>
      <c r="P58" s="64"/>
      <c r="Q58" s="64">
        <v>4000</v>
      </c>
      <c r="R58" s="64"/>
      <c r="S58" s="64"/>
      <c r="T58" s="64"/>
      <c r="U58" s="64"/>
      <c r="V58" s="64"/>
      <c r="W58" s="65"/>
      <c r="X58" s="56">
        <f t="shared" si="1"/>
        <v>4000</v>
      </c>
      <c r="Y58" s="45">
        <f t="shared" si="2"/>
        <v>0</v>
      </c>
    </row>
    <row r="59" spans="1:25" s="31" customFormat="1" ht="96.75" customHeight="1" x14ac:dyDescent="0.35">
      <c r="A59" s="62" t="s">
        <v>65</v>
      </c>
      <c r="B59" s="41" t="s">
        <v>63</v>
      </c>
      <c r="C59" s="70"/>
      <c r="D59" s="74">
        <v>14238</v>
      </c>
      <c r="E59" s="74"/>
      <c r="F59" s="74">
        <v>10000</v>
      </c>
      <c r="G59" s="74"/>
      <c r="H59" s="74"/>
      <c r="I59" s="74"/>
      <c r="J59" s="74"/>
      <c r="K59" s="74"/>
      <c r="L59" s="74"/>
      <c r="M59" s="74"/>
      <c r="N59" s="21">
        <v>1000</v>
      </c>
      <c r="O59" s="64"/>
      <c r="P59" s="64"/>
      <c r="Q59" s="64">
        <v>1000</v>
      </c>
      <c r="R59" s="64"/>
      <c r="S59" s="64"/>
      <c r="T59" s="64"/>
      <c r="U59" s="64"/>
      <c r="V59" s="64"/>
      <c r="W59" s="65"/>
      <c r="X59" s="56">
        <f t="shared" si="1"/>
        <v>1000</v>
      </c>
      <c r="Y59" s="45">
        <f t="shared" si="2"/>
        <v>0</v>
      </c>
    </row>
    <row r="60" spans="1:25" s="31" customFormat="1" ht="96.75" customHeight="1" x14ac:dyDescent="0.35">
      <c r="A60" s="62" t="s">
        <v>65</v>
      </c>
      <c r="B60" s="42" t="s">
        <v>64</v>
      </c>
      <c r="C60" s="70"/>
      <c r="D60" s="74">
        <v>614</v>
      </c>
      <c r="E60" s="74"/>
      <c r="F60" s="74">
        <v>614</v>
      </c>
      <c r="G60" s="74"/>
      <c r="H60" s="74"/>
      <c r="I60" s="74"/>
      <c r="J60" s="74"/>
      <c r="K60" s="74"/>
      <c r="L60" s="74"/>
      <c r="M60" s="74"/>
      <c r="N60" s="21">
        <v>400</v>
      </c>
      <c r="O60" s="64"/>
      <c r="P60" s="64"/>
      <c r="Q60" s="64">
        <v>400</v>
      </c>
      <c r="R60" s="64"/>
      <c r="S60" s="64"/>
      <c r="T60" s="64"/>
      <c r="U60" s="64"/>
      <c r="V60" s="64"/>
      <c r="W60" s="65"/>
      <c r="X60" s="56">
        <f t="shared" si="1"/>
        <v>400</v>
      </c>
      <c r="Y60" s="45">
        <f t="shared" si="2"/>
        <v>0</v>
      </c>
    </row>
    <row r="61" spans="1:25" s="39" customFormat="1" ht="31" x14ac:dyDescent="0.3">
      <c r="A61" s="57" t="s">
        <v>66</v>
      </c>
      <c r="B61" s="75" t="s">
        <v>48</v>
      </c>
      <c r="C61" s="76" t="s">
        <v>54</v>
      </c>
      <c r="D61" s="77"/>
      <c r="E61" s="77"/>
      <c r="F61" s="77"/>
      <c r="G61" s="77"/>
      <c r="H61" s="77"/>
      <c r="I61" s="77"/>
      <c r="J61" s="77"/>
      <c r="K61" s="77"/>
      <c r="L61" s="77"/>
      <c r="M61" s="77"/>
      <c r="N61" s="78">
        <v>3000</v>
      </c>
      <c r="O61" s="77"/>
      <c r="P61" s="77">
        <v>0</v>
      </c>
      <c r="Q61" s="77">
        <v>0</v>
      </c>
      <c r="R61" s="77"/>
      <c r="S61" s="77"/>
      <c r="T61" s="78">
        <v>3000</v>
      </c>
      <c r="U61" s="77"/>
      <c r="V61" s="77"/>
      <c r="W61" s="79"/>
      <c r="X61" s="17">
        <f t="shared" si="1"/>
        <v>3000</v>
      </c>
      <c r="Y61" s="45">
        <f t="shared" si="2"/>
        <v>0</v>
      </c>
    </row>
    <row r="62" spans="1:25" hidden="1" x14ac:dyDescent="0.35">
      <c r="A62" s="89" t="s">
        <v>51</v>
      </c>
      <c r="B62" s="90"/>
      <c r="C62" s="36"/>
      <c r="D62" s="37"/>
      <c r="E62" s="37"/>
      <c r="F62" s="37"/>
      <c r="G62" s="37"/>
      <c r="H62" s="37"/>
      <c r="I62" s="37"/>
      <c r="J62" s="37">
        <f>J61+J31+J30+J21+J10</f>
        <v>0</v>
      </c>
      <c r="K62" s="37">
        <f>K61+K31+K30+K21+K10</f>
        <v>0</v>
      </c>
      <c r="L62" s="37">
        <f>L61+L31+L30+L21+L10</f>
        <v>0</v>
      </c>
      <c r="M62" s="37">
        <f>M61+M31+M30+M21+M10</f>
        <v>0</v>
      </c>
      <c r="N62" s="38">
        <f>N10+N21+N30+N31+N61+N35</f>
        <v>169718</v>
      </c>
      <c r="O62" s="38">
        <f>O10+O21+O30+O31+O61+O35</f>
        <v>14765</v>
      </c>
      <c r="P62" s="38">
        <f>P10+P21+P30+P31+P61+P35</f>
        <v>14912</v>
      </c>
      <c r="Q62" s="38">
        <f>Q10+Q21+Q30+Q31+Q61+Q35</f>
        <v>17086</v>
      </c>
      <c r="R62" s="38">
        <f>R10+R21+R30+R31+R61+R35</f>
        <v>44437</v>
      </c>
      <c r="S62" s="38">
        <f>S10+S21+S30+S31+S61+S35</f>
        <v>23518</v>
      </c>
      <c r="T62" s="38">
        <f>T10+T21+T30+T31+T61+T35</f>
        <v>18000</v>
      </c>
      <c r="U62" s="38">
        <f>U10+U21+U30+U31+U61+U35</f>
        <v>7000</v>
      </c>
      <c r="V62" s="38">
        <f>V10+V21+V30+V31+V61+V35</f>
        <v>30000</v>
      </c>
      <c r="W62" s="51">
        <f>W10+W21+W30+W31+W61+W35</f>
        <v>0</v>
      </c>
      <c r="X62" s="1">
        <f>SUM(O62:W62)</f>
        <v>169718</v>
      </c>
      <c r="Y62" s="45">
        <f t="shared" si="2"/>
        <v>0</v>
      </c>
    </row>
    <row r="63" spans="1:25" hidden="1" x14ac:dyDescent="0.35">
      <c r="A63" s="89" t="s">
        <v>52</v>
      </c>
      <c r="B63" s="90"/>
      <c r="C63" s="36"/>
      <c r="D63" s="38"/>
      <c r="E63" s="38"/>
      <c r="F63" s="38"/>
      <c r="G63" s="38"/>
      <c r="H63" s="38"/>
      <c r="I63" s="38"/>
      <c r="J63" s="38" t="e">
        <f>J9-J62</f>
        <v>#REF!</v>
      </c>
      <c r="K63" s="38" t="e">
        <f>K9-K62</f>
        <v>#REF!</v>
      </c>
      <c r="L63" s="38" t="e">
        <f>L9-L62</f>
        <v>#REF!</v>
      </c>
      <c r="M63" s="38" t="e">
        <f>M9-M62</f>
        <v>#REF!</v>
      </c>
      <c r="N63" s="38">
        <f>N9-N62</f>
        <v>0</v>
      </c>
      <c r="O63" s="37">
        <f>O9-O62</f>
        <v>0</v>
      </c>
      <c r="P63" s="37">
        <f>P9-P62</f>
        <v>0</v>
      </c>
      <c r="Q63" s="37">
        <f>Q9-Q62</f>
        <v>0</v>
      </c>
      <c r="R63" s="37">
        <f>R9-R62</f>
        <v>0</v>
      </c>
      <c r="S63" s="37">
        <f>S9-S62</f>
        <v>0</v>
      </c>
      <c r="T63" s="37">
        <f>T9-T62</f>
        <v>0</v>
      </c>
      <c r="U63" s="37">
        <f>U9-U62</f>
        <v>0</v>
      </c>
      <c r="V63" s="37">
        <f>V9-V62</f>
        <v>0</v>
      </c>
      <c r="W63" s="52">
        <f>W9-W62</f>
        <v>0</v>
      </c>
      <c r="X63" s="1">
        <f>SUM(O63:W63)</f>
        <v>0</v>
      </c>
      <c r="Y63" s="45">
        <f t="shared" si="2"/>
        <v>0</v>
      </c>
    </row>
  </sheetData>
  <mergeCells count="33">
    <mergeCell ref="A1:W1"/>
    <mergeCell ref="U3:W3"/>
    <mergeCell ref="A4:A7"/>
    <mergeCell ref="B4:B7"/>
    <mergeCell ref="C4:C7"/>
    <mergeCell ref="D4:H4"/>
    <mergeCell ref="I4:I7"/>
    <mergeCell ref="J4:M4"/>
    <mergeCell ref="N4:V4"/>
    <mergeCell ref="W4:W7"/>
    <mergeCell ref="O5:V5"/>
    <mergeCell ref="E6:E7"/>
    <mergeCell ref="F6:F7"/>
    <mergeCell ref="G6:G7"/>
    <mergeCell ref="H6:H7"/>
    <mergeCell ref="D5:D7"/>
    <mergeCell ref="E5:H5"/>
    <mergeCell ref="J5:J7"/>
    <mergeCell ref="K5:M5"/>
    <mergeCell ref="N5:N7"/>
    <mergeCell ref="T6:T7"/>
    <mergeCell ref="R6:R7"/>
    <mergeCell ref="A62:B62"/>
    <mergeCell ref="A63:B63"/>
    <mergeCell ref="U6:U7"/>
    <mergeCell ref="V6:V7"/>
    <mergeCell ref="K6:K7"/>
    <mergeCell ref="L6:L7"/>
    <mergeCell ref="M6:M7"/>
    <mergeCell ref="O6:O7"/>
    <mergeCell ref="P6:P7"/>
    <mergeCell ref="Q6:Q7"/>
    <mergeCell ref="S6:S7"/>
  </mergeCells>
  <pageMargins left="0.196850393700787" right="0.196850393700787" top="0.39370078740157499" bottom="0.39370078740157499" header="0.31496062992126" footer="0.31496062992126"/>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PB sau HĐND T</vt:lpstr>
      <vt:lpstr>'PB sau HĐND 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2022-12-02T08:36:36Z</cp:lastPrinted>
  <dcterms:created xsi:type="dcterms:W3CDTF">2022-11-18T08:58:38Z</dcterms:created>
  <dcterms:modified xsi:type="dcterms:W3CDTF">2022-12-09T02:29:11Z</dcterms:modified>
</cp:coreProperties>
</file>